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35" windowWidth="8850" windowHeight="4770" activeTab="0"/>
  </bookViews>
  <sheets>
    <sheet name="Ammortamento prestito excel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<sst xmlns="http://schemas.openxmlformats.org/spreadsheetml/2006/main" count="28" uniqueCount="25">
  <si>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residuo</t>
  </si>
  <si>
    <t>capitale</t>
  </si>
  <si>
    <t>pagato</t>
  </si>
  <si>
    <t>Pagamenti in un anno:</t>
  </si>
  <si>
    <t>Scadenza</t>
  </si>
  <si>
    <t>Quota</t>
  </si>
  <si>
    <t>interessi</t>
  </si>
  <si>
    <t>Debito</t>
  </si>
  <si>
    <t>Totale</t>
  </si>
  <si>
    <t>Numero delle rate:</t>
  </si>
  <si>
    <t>Data ammortamento:</t>
  </si>
  <si>
    <t>Tasso annuale tan:</t>
  </si>
  <si>
    <t>Capitale:</t>
  </si>
  <si>
    <t>Rata mensile da pagare:</t>
  </si>
  <si>
    <t>Durata max in anni:</t>
  </si>
  <si>
    <t>Correlate al calcolo del piano di ammortamento prestito con excel xls:</t>
  </si>
  <si>
    <t>Finanziamenti &amp; Prestiti Personali Fino a 100.000 Euro</t>
  </si>
  <si>
    <t>Come Ottenere Piccoli &amp; Piccolissimi Prestiti Fino a 5000 Euro</t>
  </si>
  <si>
    <t>Prestiti Personali Fino a 15 Anni o 180 Rate: Banche che li Erogano</t>
  </si>
  <si>
    <t>Riporto</t>
  </si>
  <si>
    <t>a scalare</t>
  </si>
  <si>
    <t>Rata Nr.</t>
  </si>
  <si>
    <t>NB: vuoi calcolare un ammortamento oltre i 10 anni? Puoi farlo su:</t>
  </si>
  <si>
    <t>calcolo piano ammortamento prestito fino a 15 anni</t>
  </si>
  <si>
    <t>Calcolo piano di ammortamento di un prestito personale con excel xls by CalcoloPrestiti.org - Ver. 2023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</si>
</sst>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&quot;L.&quot;\ #,##0_);\(&quot;L.&quot;\ #,##0\)"/>
    <numFmt numFmtId="172" formatCode="&quot;L.&quot;\ #,##0.00_);\(&quot;L.&quot;\ #,##0.00\)"/>
    <numFmt numFmtId="173" formatCode="mmm\-yy_)"/>
    <numFmt numFmtId="174" formatCode="dd\-mmm\-yy_)"/>
    <numFmt numFmtId="175" formatCode="#,##0_);\(#,##0\)"/>
    <numFmt numFmtId="176" formatCode="d\ mmm\ yy"/>
    <numFmt numFmtId="177" formatCode="mmm\ yy"/>
    <numFmt numFmtId="178" formatCode="0.0%"/>
    <numFmt numFmtId="179" formatCode="d\ mmm\ yyyy"/>
    <numFmt numFmtId="180" formatCode="[$€-2]\ #,##0.00"/>
  </numFmts>
  <fonts count="68">
    <font>
      <sz val="12"/>
      <name val="Arial"/>
      <family val="0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4.15"/>
      <color indexed="12"/>
      <name val="Arial"/>
      <family val="2"/>
    </font>
    <font>
      <u val="single"/>
      <sz val="14.15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 Black"/>
      <family val="2"/>
    </font>
    <font>
      <b/>
      <sz val="10"/>
      <color indexed="12"/>
      <name val="Arial Black"/>
      <family val="2"/>
    </font>
    <font>
      <sz val="10"/>
      <color indexed="12"/>
      <name val="Arial Black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4.15"/>
      <color theme="10"/>
      <name val="Arial"/>
      <family val="2"/>
    </font>
    <font>
      <u val="single"/>
      <sz val="14.1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33CC"/>
      <name val="Arial"/>
      <family val="2"/>
    </font>
    <font>
      <b/>
      <sz val="9"/>
      <color theme="1"/>
      <name val="Arial"/>
      <family val="2"/>
    </font>
    <font>
      <u val="single"/>
      <sz val="10"/>
      <color rgb="FF0000FF"/>
      <name val="Arial Black"/>
      <family val="2"/>
    </font>
    <font>
      <b/>
      <sz val="10"/>
      <color rgb="FF0000FF"/>
      <name val="Arial Black"/>
      <family val="2"/>
    </font>
    <font>
      <sz val="10"/>
      <color rgb="FF0000FF"/>
      <name val="Arial Black"/>
      <family val="2"/>
    </font>
    <font>
      <b/>
      <sz val="10"/>
      <color theme="1"/>
      <name val="Arial"/>
      <family val="2"/>
    </font>
    <font>
      <b/>
      <u val="single"/>
      <sz val="10"/>
      <color theme="10"/>
      <name val="Arial"/>
      <family val="2"/>
    </font>
    <font>
      <b/>
      <u val="single"/>
      <sz val="11"/>
      <color theme="10"/>
      <name val="Arial"/>
      <family val="2"/>
    </font>
    <font>
      <b/>
      <u val="single"/>
      <sz val="12"/>
      <color theme="10"/>
      <name val="Arial"/>
      <family val="2"/>
    </font>
    <font>
      <b/>
      <sz val="9"/>
      <color rgb="FF0000FF"/>
      <name val="Arial"/>
      <family val="2"/>
    </font>
    <font>
      <b/>
      <sz val="12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170" fontId="1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49" applyProtection="1">
      <alignment/>
      <protection/>
    </xf>
    <xf numFmtId="0" fontId="2" fillId="0" borderId="0" xfId="49" applyFill="1" applyProtection="1">
      <alignment/>
      <protection/>
    </xf>
    <xf numFmtId="170" fontId="4" fillId="0" borderId="0" xfId="48" applyFont="1" applyFill="1" applyProtection="1">
      <alignment/>
      <protection/>
    </xf>
    <xf numFmtId="170" fontId="5" fillId="0" borderId="0" xfId="48" applyNumberFormat="1" applyFont="1" applyFill="1" applyBorder="1" applyAlignment="1" applyProtection="1">
      <alignment horizontal="right"/>
      <protection/>
    </xf>
    <xf numFmtId="170" fontId="5" fillId="0" borderId="10" xfId="48" applyNumberFormat="1" applyFont="1" applyFill="1" applyBorder="1" applyAlignment="1" applyProtection="1">
      <alignment horizontal="right"/>
      <protection/>
    </xf>
    <xf numFmtId="170" fontId="2" fillId="0" borderId="11" xfId="48" applyFont="1" applyFill="1" applyBorder="1" applyProtection="1">
      <alignment/>
      <protection/>
    </xf>
    <xf numFmtId="0" fontId="2" fillId="0" borderId="12" xfId="49" applyFill="1" applyBorder="1" applyProtection="1">
      <alignment/>
      <protection/>
    </xf>
    <xf numFmtId="170" fontId="57" fillId="0" borderId="13" xfId="48" applyNumberFormat="1" applyFont="1" applyFill="1" applyBorder="1" applyAlignment="1" applyProtection="1">
      <alignment horizontal="center"/>
      <protection locked="0"/>
    </xf>
    <xf numFmtId="0" fontId="2" fillId="2" borderId="0" xfId="49" applyFill="1" applyProtection="1">
      <alignment/>
      <protection/>
    </xf>
    <xf numFmtId="170" fontId="57" fillId="0" borderId="12" xfId="48" applyNumberFormat="1" applyFont="1" applyFill="1" applyBorder="1" applyAlignment="1" applyProtection="1">
      <alignment horizontal="center"/>
      <protection/>
    </xf>
    <xf numFmtId="170" fontId="2" fillId="0" borderId="0" xfId="48" applyFont="1" applyFill="1" applyProtection="1">
      <alignment/>
      <protection/>
    </xf>
    <xf numFmtId="170" fontId="58" fillId="0" borderId="14" xfId="48" applyNumberFormat="1" applyFont="1" applyFill="1" applyBorder="1" applyAlignment="1" applyProtection="1">
      <alignment horizontal="center"/>
      <protection/>
    </xf>
    <xf numFmtId="170" fontId="7" fillId="0" borderId="15" xfId="48" applyNumberFormat="1" applyFont="1" applyFill="1" applyBorder="1" applyAlignment="1" applyProtection="1">
      <alignment horizontal="center"/>
      <protection/>
    </xf>
    <xf numFmtId="170" fontId="6" fillId="0" borderId="16" xfId="48" applyNumberFormat="1" applyFont="1" applyFill="1" applyBorder="1" applyProtection="1">
      <alignment/>
      <protection/>
    </xf>
    <xf numFmtId="170" fontId="6" fillId="0" borderId="17" xfId="48" applyNumberFormat="1" applyFont="1" applyFill="1" applyBorder="1" applyProtection="1">
      <alignment/>
      <protection/>
    </xf>
    <xf numFmtId="177" fontId="2" fillId="0" borderId="0" xfId="48" applyNumberFormat="1" applyFont="1" applyFill="1" applyProtection="1">
      <alignment/>
      <protection/>
    </xf>
    <xf numFmtId="177" fontId="58" fillId="0" borderId="14" xfId="48" applyNumberFormat="1" applyFont="1" applyFill="1" applyBorder="1" applyAlignment="1" applyProtection="1">
      <alignment horizontal="center"/>
      <protection/>
    </xf>
    <xf numFmtId="177" fontId="7" fillId="0" borderId="15" xfId="49" applyNumberFormat="1" applyFont="1" applyFill="1" applyBorder="1" applyAlignment="1" applyProtection="1">
      <alignment horizontal="center"/>
      <protection/>
    </xf>
    <xf numFmtId="176" fontId="6" fillId="0" borderId="16" xfId="48" applyNumberFormat="1" applyFont="1" applyFill="1" applyBorder="1" applyProtection="1">
      <alignment/>
      <protection/>
    </xf>
    <xf numFmtId="176" fontId="6" fillId="0" borderId="17" xfId="48" applyNumberFormat="1" applyFont="1" applyFill="1" applyBorder="1" applyProtection="1">
      <alignment/>
      <protection/>
    </xf>
    <xf numFmtId="4" fontId="6" fillId="0" borderId="16" xfId="48" applyNumberFormat="1" applyFont="1" applyFill="1" applyBorder="1" applyProtection="1">
      <alignment/>
      <protection/>
    </xf>
    <xf numFmtId="4" fontId="6" fillId="0" borderId="17" xfId="48" applyNumberFormat="1" applyFont="1" applyFill="1" applyBorder="1" applyProtection="1">
      <alignment/>
      <protection/>
    </xf>
    <xf numFmtId="170" fontId="58" fillId="0" borderId="15" xfId="48" applyNumberFormat="1" applyFont="1" applyFill="1" applyBorder="1" applyAlignment="1" applyProtection="1">
      <alignment horizontal="center"/>
      <protection/>
    </xf>
    <xf numFmtId="177" fontId="59" fillId="0" borderId="18" xfId="48" applyNumberFormat="1" applyFont="1" applyFill="1" applyBorder="1" applyProtection="1">
      <alignment/>
      <protection/>
    </xf>
    <xf numFmtId="170" fontId="60" fillId="0" borderId="18" xfId="48" applyNumberFormat="1" applyFont="1" applyFill="1" applyBorder="1" applyAlignment="1" applyProtection="1">
      <alignment horizontal="centerContinuous"/>
      <protection/>
    </xf>
    <xf numFmtId="0" fontId="59" fillId="0" borderId="18" xfId="49" applyFont="1" applyFill="1" applyBorder="1" applyAlignment="1" applyProtection="1">
      <alignment horizontal="centerContinuous"/>
      <protection/>
    </xf>
    <xf numFmtId="170" fontId="59" fillId="0" borderId="18" xfId="48" applyFont="1" applyFill="1" applyBorder="1" applyAlignment="1" applyProtection="1">
      <alignment horizontal="centerContinuous"/>
      <protection/>
    </xf>
    <xf numFmtId="170" fontId="59" fillId="0" borderId="18" xfId="48" applyFont="1" applyFill="1" applyBorder="1" applyProtection="1">
      <alignment/>
      <protection/>
    </xf>
    <xf numFmtId="0" fontId="61" fillId="0" borderId="19" xfId="49" applyFont="1" applyFill="1" applyBorder="1" applyProtection="1">
      <alignment/>
      <protection/>
    </xf>
    <xf numFmtId="0" fontId="61" fillId="0" borderId="0" xfId="49" applyFont="1" applyFill="1" applyProtection="1">
      <alignment/>
      <protection/>
    </xf>
    <xf numFmtId="170" fontId="62" fillId="0" borderId="0" xfId="48" applyFont="1" applyFill="1" applyProtection="1">
      <alignment/>
      <protection/>
    </xf>
    <xf numFmtId="170" fontId="2" fillId="0" borderId="0" xfId="48" applyFont="1" applyFill="1" applyProtection="1">
      <alignment/>
      <protection/>
    </xf>
    <xf numFmtId="170" fontId="4" fillId="0" borderId="20" xfId="48" applyFont="1" applyFill="1" applyBorder="1" applyProtection="1">
      <alignment/>
      <protection/>
    </xf>
    <xf numFmtId="170" fontId="5" fillId="0" borderId="21" xfId="48" applyNumberFormat="1" applyFont="1" applyFill="1" applyBorder="1" applyAlignment="1" applyProtection="1">
      <alignment horizontal="right"/>
      <protection/>
    </xf>
    <xf numFmtId="170" fontId="4" fillId="0" borderId="22" xfId="48" applyFont="1" applyFill="1" applyBorder="1" applyProtection="1">
      <alignment/>
      <protection/>
    </xf>
    <xf numFmtId="170" fontId="4" fillId="0" borderId="11" xfId="48" applyFont="1" applyFill="1" applyBorder="1" applyProtection="1">
      <alignment/>
      <protection/>
    </xf>
    <xf numFmtId="0" fontId="2" fillId="0" borderId="0" xfId="49" applyFont="1" applyProtection="1">
      <alignment/>
      <protection/>
    </xf>
    <xf numFmtId="170" fontId="63" fillId="0" borderId="0" xfId="36" applyNumberFormat="1" applyFont="1" applyFill="1" applyAlignment="1" applyProtection="1">
      <alignment vertical="center"/>
      <protection/>
    </xf>
    <xf numFmtId="0" fontId="63" fillId="0" borderId="0" xfId="36" applyFont="1" applyAlignment="1" applyProtection="1">
      <alignment vertical="center"/>
      <protection/>
    </xf>
    <xf numFmtId="0" fontId="2" fillId="0" borderId="0" xfId="49" applyAlignment="1" applyProtection="1">
      <alignment/>
      <protection/>
    </xf>
    <xf numFmtId="0" fontId="61" fillId="0" borderId="0" xfId="49" applyFont="1" applyFill="1" applyBorder="1" applyProtection="1">
      <alignment/>
      <protection/>
    </xf>
    <xf numFmtId="170" fontId="61" fillId="0" borderId="23" xfId="48" applyNumberFormat="1" applyFont="1" applyFill="1" applyBorder="1" applyProtection="1">
      <alignment/>
      <protection/>
    </xf>
    <xf numFmtId="170" fontId="64" fillId="0" borderId="0" xfId="36" applyNumberFormat="1" applyFont="1" applyFill="1" applyAlignment="1" applyProtection="1">
      <alignment vertical="center"/>
      <protection/>
    </xf>
    <xf numFmtId="170" fontId="64" fillId="0" borderId="0" xfId="36" applyNumberFormat="1" applyFont="1" applyFill="1" applyAlignment="1" applyProtection="1">
      <alignment/>
      <protection/>
    </xf>
    <xf numFmtId="0" fontId="64" fillId="0" borderId="0" xfId="36" applyFont="1" applyFill="1" applyAlignment="1" applyProtection="1">
      <alignment/>
      <protection/>
    </xf>
    <xf numFmtId="0" fontId="64" fillId="0" borderId="0" xfId="36" applyFont="1" applyAlignment="1" applyProtection="1">
      <alignment/>
      <protection/>
    </xf>
    <xf numFmtId="0" fontId="65" fillId="0" borderId="0" xfId="36" applyFont="1" applyAlignment="1" applyProtection="1">
      <alignment vertical="center"/>
      <protection/>
    </xf>
    <xf numFmtId="170" fontId="65" fillId="0" borderId="0" xfId="36" applyNumberFormat="1" applyFont="1" applyFill="1" applyAlignment="1" applyProtection="1">
      <alignment vertical="center"/>
      <protection/>
    </xf>
    <xf numFmtId="170" fontId="65" fillId="0" borderId="0" xfId="36" applyNumberFormat="1" applyFont="1" applyFill="1" applyAlignment="1" applyProtection="1">
      <alignment/>
      <protection/>
    </xf>
    <xf numFmtId="0" fontId="65" fillId="0" borderId="0" xfId="36" applyFont="1" applyAlignment="1" applyProtection="1">
      <alignment/>
      <protection/>
    </xf>
    <xf numFmtId="0" fontId="3" fillId="0" borderId="0" xfId="49" applyFont="1" applyFill="1" applyProtection="1">
      <alignment/>
      <protection/>
    </xf>
    <xf numFmtId="0" fontId="2" fillId="0" borderId="0" xfId="49" applyAlignment="1" applyProtection="1">
      <alignment vertical="center"/>
      <protection/>
    </xf>
    <xf numFmtId="170" fontId="3" fillId="0" borderId="0" xfId="48" applyFont="1" applyFill="1" applyAlignment="1" applyProtection="1">
      <alignment vertical="center"/>
      <protection/>
    </xf>
    <xf numFmtId="177" fontId="2" fillId="0" borderId="0" xfId="48" applyNumberFormat="1" applyFont="1" applyFill="1" applyAlignment="1" applyProtection="1">
      <alignment vertical="center"/>
      <protection/>
    </xf>
    <xf numFmtId="170" fontId="2" fillId="0" borderId="0" xfId="48" applyFont="1" applyFill="1" applyAlignment="1" applyProtection="1">
      <alignment vertical="center"/>
      <protection/>
    </xf>
    <xf numFmtId="3" fontId="66" fillId="0" borderId="24" xfId="48" applyNumberFormat="1" applyFont="1" applyFill="1" applyBorder="1" applyAlignment="1" applyProtection="1">
      <alignment horizontal="center"/>
      <protection locked="0"/>
    </xf>
    <xf numFmtId="10" fontId="66" fillId="0" borderId="13" xfId="48" applyNumberFormat="1" applyFont="1" applyFill="1" applyBorder="1" applyAlignment="1" applyProtection="1">
      <alignment horizontal="center"/>
      <protection locked="0"/>
    </xf>
    <xf numFmtId="179" fontId="66" fillId="0" borderId="12" xfId="48" applyNumberFormat="1" applyFont="1" applyFill="1" applyBorder="1" applyAlignment="1" applyProtection="1">
      <alignment horizontal="center"/>
      <protection locked="0"/>
    </xf>
    <xf numFmtId="170" fontId="3" fillId="0" borderId="20" xfId="48" applyNumberFormat="1" applyFont="1" applyFill="1" applyBorder="1" applyAlignment="1" applyProtection="1">
      <alignment horizontal="center"/>
      <protection/>
    </xf>
    <xf numFmtId="170" fontId="3" fillId="0" borderId="24" xfId="48" applyNumberFormat="1" applyFont="1" applyFill="1" applyBorder="1" applyAlignment="1" applyProtection="1">
      <alignment horizontal="center"/>
      <protection/>
    </xf>
    <xf numFmtId="180" fontId="67" fillId="0" borderId="22" xfId="48" applyNumberFormat="1" applyFont="1" applyFill="1" applyBorder="1" applyAlignment="1" applyProtection="1">
      <alignment horizontal="center"/>
      <protection/>
    </xf>
    <xf numFmtId="180" fontId="67" fillId="0" borderId="13" xfId="48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MUTUO" xfId="48"/>
    <cellStyle name="Normale_Valutazione mutuo-prestit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calcoloprestiti.org/calcolo-piano-ammortamento-prestito.htm" TargetMode="External" /><Relationship Id="rId3" Type="http://schemas.openxmlformats.org/officeDocument/2006/relationships/hyperlink" Target="https://www.calcoloprestiti.org/calcolo-piano-ammortamento-prestito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133350</xdr:rowOff>
    </xdr:from>
    <xdr:to>
      <xdr:col>3</xdr:col>
      <xdr:colOff>876300</xdr:colOff>
      <xdr:row>3</xdr:row>
      <xdr:rowOff>114300</xdr:rowOff>
    </xdr:to>
    <xdr:pic>
      <xdr:nvPicPr>
        <xdr:cNvPr id="1" name="Immagine 1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2190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tifin.com/prestiti/prestiti-personali.htm" TargetMode="External" /><Relationship Id="rId2" Type="http://schemas.openxmlformats.org/officeDocument/2006/relationships/hyperlink" Target="https://www.utifin.com/prestiti/piccoli-piccolissimi-prestiti-online.htm" TargetMode="External" /><Relationship Id="rId3" Type="http://schemas.openxmlformats.org/officeDocument/2006/relationships/hyperlink" Target="https://www.socialfin.it/prestiti-personali-180-mesi-o-rate-rimborsabili-in-15-anni.htm" TargetMode="External" /><Relationship Id="rId4" Type="http://schemas.openxmlformats.org/officeDocument/2006/relationships/hyperlink" Target="https://www.calcoloprestiti.org/calcolo-piano-ammortamento-prestito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J131"/>
  <sheetViews>
    <sheetView showGridLines="0" tabSelected="1" zoomScale="120" zoomScaleNormal="120" zoomScalePageLayoutView="0" workbookViewId="0" topLeftCell="A1">
      <pane ySplit="11" topLeftCell="A12" activePane="bottomLeft" state="frozen"/>
      <selection pane="topLeft" activeCell="A1" sqref="A1"/>
      <selection pane="bottomLeft" activeCell="J29" sqref="J29"/>
    </sheetView>
  </sheetViews>
  <sheetFormatPr defaultColWidth="7.21484375" defaultRowHeight="15"/>
  <cols>
    <col min="1" max="1" width="0.78125" style="1" customWidth="1"/>
    <col min="2" max="2" width="6.4453125" style="11" customWidth="1"/>
    <col min="3" max="3" width="10.4453125" style="16" customWidth="1"/>
    <col min="4" max="4" width="11.3359375" style="11" customWidth="1"/>
    <col min="5" max="5" width="9.4453125" style="11" customWidth="1"/>
    <col min="6" max="6" width="9.6640625" style="11" customWidth="1"/>
    <col min="7" max="7" width="11.5546875" style="11" customWidth="1"/>
    <col min="8" max="8" width="11.3359375" style="11" customWidth="1"/>
    <col min="9" max="9" width="15.21484375" style="2" customWidth="1"/>
    <col min="10" max="16384" width="7.21484375" style="1" customWidth="1"/>
  </cols>
  <sheetData>
    <row r="1" spans="5:9" ht="14.25" customHeight="1">
      <c r="E1" s="31" t="s">
        <v>15</v>
      </c>
      <c r="F1" s="32"/>
      <c r="G1" s="32"/>
      <c r="H1" s="2"/>
      <c r="I1" s="1"/>
    </row>
    <row r="2" spans="5:10" ht="15" customHeight="1">
      <c r="E2" s="44" t="s">
        <v>18</v>
      </c>
      <c r="F2" s="44"/>
      <c r="G2" s="44"/>
      <c r="H2" s="45"/>
      <c r="I2" s="46"/>
      <c r="J2" s="37"/>
    </row>
    <row r="3" spans="5:10" ht="21" customHeight="1">
      <c r="E3" s="43" t="s">
        <v>17</v>
      </c>
      <c r="F3" s="44"/>
      <c r="G3" s="44"/>
      <c r="H3" s="45"/>
      <c r="I3" s="46"/>
      <c r="J3" s="40"/>
    </row>
    <row r="4" spans="5:9" ht="16.5" customHeight="1">
      <c r="E4" s="47" t="s">
        <v>16</v>
      </c>
      <c r="F4" s="48"/>
      <c r="G4" s="49"/>
      <c r="H4" s="49"/>
      <c r="I4" s="50"/>
    </row>
    <row r="5" spans="2:9" s="52" customFormat="1" ht="29.25" customHeight="1" thickBot="1">
      <c r="B5" s="53" t="s">
        <v>22</v>
      </c>
      <c r="C5" s="54"/>
      <c r="D5" s="55"/>
      <c r="E5" s="39"/>
      <c r="F5" s="38"/>
      <c r="G5" s="38" t="s">
        <v>23</v>
      </c>
      <c r="H5" s="38"/>
      <c r="I5" s="39"/>
    </row>
    <row r="6" spans="1:9" s="30" customFormat="1" ht="17.25" customHeight="1" thickBot="1">
      <c r="A6" s="41"/>
      <c r="B6" s="42" t="s">
        <v>24</v>
      </c>
      <c r="C6" s="24"/>
      <c r="D6" s="25"/>
      <c r="E6" s="26"/>
      <c r="F6" s="27"/>
      <c r="G6" s="27"/>
      <c r="H6" s="28"/>
      <c r="I6" s="29"/>
    </row>
    <row r="7" spans="2:9" s="2" customFormat="1" ht="12.75">
      <c r="B7" s="33"/>
      <c r="C7" s="34" t="s">
        <v>12</v>
      </c>
      <c r="D7" s="56">
        <v>25000</v>
      </c>
      <c r="E7" s="3"/>
      <c r="F7" s="4" t="s">
        <v>14</v>
      </c>
      <c r="G7" s="8">
        <v>10</v>
      </c>
      <c r="H7" s="59" t="s">
        <v>13</v>
      </c>
      <c r="I7" s="60"/>
    </row>
    <row r="8" spans="2:10" s="2" customFormat="1" ht="19.5">
      <c r="B8" s="35"/>
      <c r="C8" s="4" t="s">
        <v>11</v>
      </c>
      <c r="D8" s="57">
        <v>0.0895</v>
      </c>
      <c r="E8" s="3"/>
      <c r="F8" s="4" t="s">
        <v>3</v>
      </c>
      <c r="G8" s="8">
        <v>12</v>
      </c>
      <c r="H8" s="61">
        <f>PMT(D8/G8,G9,-D7)</f>
        <v>316.01333476622705</v>
      </c>
      <c r="I8" s="62"/>
      <c r="J8" s="51"/>
    </row>
    <row r="9" spans="2:9" s="2" customFormat="1" ht="13.5" thickBot="1">
      <c r="B9" s="36"/>
      <c r="C9" s="5" t="s">
        <v>10</v>
      </c>
      <c r="D9" s="58">
        <v>44941</v>
      </c>
      <c r="E9" s="3"/>
      <c r="F9" s="5" t="s">
        <v>9</v>
      </c>
      <c r="G9" s="10">
        <f>G7*G8</f>
        <v>120</v>
      </c>
      <c r="H9" s="6"/>
      <c r="I9" s="7"/>
    </row>
    <row r="10" spans="2:9" s="9" customFormat="1" ht="12.75">
      <c r="B10" s="12" t="s">
        <v>21</v>
      </c>
      <c r="C10" s="17" t="s">
        <v>4</v>
      </c>
      <c r="D10" s="12" t="s">
        <v>19</v>
      </c>
      <c r="E10" s="12" t="s">
        <v>5</v>
      </c>
      <c r="F10" s="12" t="s">
        <v>5</v>
      </c>
      <c r="G10" s="12" t="s">
        <v>7</v>
      </c>
      <c r="H10" s="12" t="s">
        <v>8</v>
      </c>
      <c r="I10" s="12" t="s">
        <v>8</v>
      </c>
    </row>
    <row r="11" spans="2:9" s="9" customFormat="1" ht="13.5" thickBot="1">
      <c r="B11" s="13"/>
      <c r="C11" s="18"/>
      <c r="D11" s="23" t="s">
        <v>20</v>
      </c>
      <c r="E11" s="23" t="s">
        <v>6</v>
      </c>
      <c r="F11" s="23" t="s">
        <v>1</v>
      </c>
      <c r="G11" s="23" t="s">
        <v>0</v>
      </c>
      <c r="H11" s="23" t="s">
        <v>6</v>
      </c>
      <c r="I11" s="23" t="s">
        <v>2</v>
      </c>
    </row>
    <row r="12" spans="2:9" ht="12.75">
      <c r="B12" s="14">
        <v>1</v>
      </c>
      <c r="C12" s="19">
        <f>D9</f>
        <v>44941</v>
      </c>
      <c r="D12" s="21">
        <f>D7</f>
        <v>25000</v>
      </c>
      <c r="E12" s="21">
        <f aca="true" t="shared" si="0" ref="E12:E43">D$8/G$8*D12</f>
        <v>186.45833333333334</v>
      </c>
      <c r="F12" s="21">
        <f aca="true" t="shared" si="1" ref="F12:F43">H$8-E12</f>
        <v>129.5550014328937</v>
      </c>
      <c r="G12" s="21">
        <f aca="true" t="shared" si="2" ref="G12:G43">D12-F12</f>
        <v>24870.444998567105</v>
      </c>
      <c r="H12" s="21">
        <f>E12</f>
        <v>186.45833333333334</v>
      </c>
      <c r="I12" s="21">
        <f>E12+F12</f>
        <v>316.01333476622705</v>
      </c>
    </row>
    <row r="13" spans="2:9" ht="12.75">
      <c r="B13" s="15">
        <f aca="true" t="shared" si="3" ref="B13:B44">B12+1</f>
        <v>2</v>
      </c>
      <c r="C13" s="20">
        <f aca="true" t="shared" si="4" ref="C13:C44">DATE((YEAR(C12)-1900),MONTH(C12)+1,1)</f>
        <v>44958</v>
      </c>
      <c r="D13" s="22">
        <f aca="true" t="shared" si="5" ref="D13:D44">G12</f>
        <v>24870.444998567105</v>
      </c>
      <c r="E13" s="22">
        <f t="shared" si="0"/>
        <v>185.49206894764632</v>
      </c>
      <c r="F13" s="22">
        <f t="shared" si="1"/>
        <v>130.52126581858073</v>
      </c>
      <c r="G13" s="22">
        <f t="shared" si="2"/>
        <v>24739.923732748524</v>
      </c>
      <c r="H13" s="22">
        <f aca="true" t="shared" si="6" ref="H13:H44">H12+E13</f>
        <v>371.9504022809797</v>
      </c>
      <c r="I13" s="22">
        <f aca="true" t="shared" si="7" ref="I13:I44">E13+F13+I12</f>
        <v>632.0266695324541</v>
      </c>
    </row>
    <row r="14" spans="2:9" ht="12.75">
      <c r="B14" s="15">
        <f t="shared" si="3"/>
        <v>3</v>
      </c>
      <c r="C14" s="20">
        <f t="shared" si="4"/>
        <v>44986</v>
      </c>
      <c r="D14" s="22">
        <f t="shared" si="5"/>
        <v>24739.923732748524</v>
      </c>
      <c r="E14" s="22">
        <f t="shared" si="0"/>
        <v>184.51859784008275</v>
      </c>
      <c r="F14" s="22">
        <f t="shared" si="1"/>
        <v>131.4947369261443</v>
      </c>
      <c r="G14" s="22">
        <f t="shared" si="2"/>
        <v>24608.42899582238</v>
      </c>
      <c r="H14" s="22">
        <f t="shared" si="6"/>
        <v>556.4690001210624</v>
      </c>
      <c r="I14" s="22">
        <f t="shared" si="7"/>
        <v>948.0400042986812</v>
      </c>
    </row>
    <row r="15" spans="2:9" ht="12.75">
      <c r="B15" s="15">
        <f t="shared" si="3"/>
        <v>4</v>
      </c>
      <c r="C15" s="20">
        <f t="shared" si="4"/>
        <v>45017</v>
      </c>
      <c r="D15" s="22">
        <f t="shared" si="5"/>
        <v>24608.42899582238</v>
      </c>
      <c r="E15" s="22">
        <f t="shared" si="0"/>
        <v>183.5378662605086</v>
      </c>
      <c r="F15" s="22">
        <f t="shared" si="1"/>
        <v>132.47546850571845</v>
      </c>
      <c r="G15" s="22">
        <f t="shared" si="2"/>
        <v>24475.953527316662</v>
      </c>
      <c r="H15" s="22">
        <f t="shared" si="6"/>
        <v>740.0068663815711</v>
      </c>
      <c r="I15" s="22">
        <f t="shared" si="7"/>
        <v>1264.0533390649082</v>
      </c>
    </row>
    <row r="16" spans="2:9" ht="12.75">
      <c r="B16" s="15">
        <f t="shared" si="3"/>
        <v>5</v>
      </c>
      <c r="C16" s="20">
        <f t="shared" si="4"/>
        <v>45047</v>
      </c>
      <c r="D16" s="22">
        <f t="shared" si="5"/>
        <v>24475.953527316662</v>
      </c>
      <c r="E16" s="22">
        <f t="shared" si="0"/>
        <v>182.54982005790345</v>
      </c>
      <c r="F16" s="22">
        <f t="shared" si="1"/>
        <v>133.4635147083236</v>
      </c>
      <c r="G16" s="22">
        <f t="shared" si="2"/>
        <v>24342.490012608338</v>
      </c>
      <c r="H16" s="22">
        <f t="shared" si="6"/>
        <v>922.5566864394746</v>
      </c>
      <c r="I16" s="22">
        <f t="shared" si="7"/>
        <v>1580.0666738311352</v>
      </c>
    </row>
    <row r="17" spans="2:9" ht="12.75">
      <c r="B17" s="15">
        <f t="shared" si="3"/>
        <v>6</v>
      </c>
      <c r="C17" s="20">
        <f t="shared" si="4"/>
        <v>45078</v>
      </c>
      <c r="D17" s="22">
        <f t="shared" si="5"/>
        <v>24342.490012608338</v>
      </c>
      <c r="E17" s="22">
        <f t="shared" si="0"/>
        <v>181.5544046773705</v>
      </c>
      <c r="F17" s="22">
        <f t="shared" si="1"/>
        <v>134.45893008885653</v>
      </c>
      <c r="G17" s="22">
        <f t="shared" si="2"/>
        <v>24208.03108251948</v>
      </c>
      <c r="H17" s="22">
        <f t="shared" si="6"/>
        <v>1104.111091116845</v>
      </c>
      <c r="I17" s="22">
        <f t="shared" si="7"/>
        <v>1896.0800085973622</v>
      </c>
    </row>
    <row r="18" spans="2:9" ht="12.75">
      <c r="B18" s="15">
        <f t="shared" si="3"/>
        <v>7</v>
      </c>
      <c r="C18" s="20">
        <f t="shared" si="4"/>
        <v>45108</v>
      </c>
      <c r="D18" s="22">
        <f t="shared" si="5"/>
        <v>24208.03108251948</v>
      </c>
      <c r="E18" s="22">
        <f t="shared" si="0"/>
        <v>180.55156515712446</v>
      </c>
      <c r="F18" s="22">
        <f t="shared" si="1"/>
        <v>135.4617696091026</v>
      </c>
      <c r="G18" s="22">
        <f t="shared" si="2"/>
        <v>24072.56931291038</v>
      </c>
      <c r="H18" s="22">
        <f t="shared" si="6"/>
        <v>1284.6626562739696</v>
      </c>
      <c r="I18" s="22">
        <f t="shared" si="7"/>
        <v>2212.093343363589</v>
      </c>
    </row>
    <row r="19" spans="2:9" ht="12.75">
      <c r="B19" s="15">
        <f t="shared" si="3"/>
        <v>8</v>
      </c>
      <c r="C19" s="20">
        <f t="shared" si="4"/>
        <v>45139</v>
      </c>
      <c r="D19" s="22">
        <f t="shared" si="5"/>
        <v>24072.56931291038</v>
      </c>
      <c r="E19" s="22">
        <f t="shared" si="0"/>
        <v>179.54124612545658</v>
      </c>
      <c r="F19" s="22">
        <f t="shared" si="1"/>
        <v>136.47208864077047</v>
      </c>
      <c r="G19" s="22">
        <f t="shared" si="2"/>
        <v>23936.097224269608</v>
      </c>
      <c r="H19" s="22">
        <f t="shared" si="6"/>
        <v>1464.2039023994262</v>
      </c>
      <c r="I19" s="22">
        <f t="shared" si="7"/>
        <v>2528.1066781298164</v>
      </c>
    </row>
    <row r="20" spans="2:9" ht="12.75">
      <c r="B20" s="15">
        <f t="shared" si="3"/>
        <v>9</v>
      </c>
      <c r="C20" s="20">
        <f t="shared" si="4"/>
        <v>45170</v>
      </c>
      <c r="D20" s="22">
        <f t="shared" si="5"/>
        <v>23936.097224269608</v>
      </c>
      <c r="E20" s="22">
        <f t="shared" si="0"/>
        <v>178.5233917976775</v>
      </c>
      <c r="F20" s="22">
        <f t="shared" si="1"/>
        <v>137.48994296854954</v>
      </c>
      <c r="G20" s="22">
        <f t="shared" si="2"/>
        <v>23798.607281301058</v>
      </c>
      <c r="H20" s="22">
        <f t="shared" si="6"/>
        <v>1642.7272941971037</v>
      </c>
      <c r="I20" s="22">
        <f t="shared" si="7"/>
        <v>2844.1200128960436</v>
      </c>
    </row>
    <row r="21" spans="2:9" ht="12.75">
      <c r="B21" s="15">
        <f t="shared" si="3"/>
        <v>10</v>
      </c>
      <c r="C21" s="20">
        <f t="shared" si="4"/>
        <v>45200</v>
      </c>
      <c r="D21" s="22">
        <f t="shared" si="5"/>
        <v>23798.607281301058</v>
      </c>
      <c r="E21" s="22">
        <f t="shared" si="0"/>
        <v>177.49794597303705</v>
      </c>
      <c r="F21" s="22">
        <f t="shared" si="1"/>
        <v>138.51538879319</v>
      </c>
      <c r="G21" s="22">
        <f t="shared" si="2"/>
        <v>23660.09189250787</v>
      </c>
      <c r="H21" s="22">
        <f t="shared" si="6"/>
        <v>1820.2252401701408</v>
      </c>
      <c r="I21" s="22">
        <f t="shared" si="7"/>
        <v>3160.133347662271</v>
      </c>
    </row>
    <row r="22" spans="2:9" ht="12.75">
      <c r="B22" s="15">
        <f t="shared" si="3"/>
        <v>11</v>
      </c>
      <c r="C22" s="20">
        <f t="shared" si="4"/>
        <v>45231</v>
      </c>
      <c r="D22" s="22">
        <f t="shared" si="5"/>
        <v>23660.09189250787</v>
      </c>
      <c r="E22" s="22">
        <f t="shared" si="0"/>
        <v>176.4648520316212</v>
      </c>
      <c r="F22" s="22">
        <f t="shared" si="1"/>
        <v>139.54848273460584</v>
      </c>
      <c r="G22" s="22">
        <f t="shared" si="2"/>
        <v>23520.543409773265</v>
      </c>
      <c r="H22" s="22">
        <f t="shared" si="6"/>
        <v>1996.690092201762</v>
      </c>
      <c r="I22" s="22">
        <f t="shared" si="7"/>
        <v>3476.146682428498</v>
      </c>
    </row>
    <row r="23" spans="2:9" ht="12.75">
      <c r="B23" s="15">
        <f t="shared" si="3"/>
        <v>12</v>
      </c>
      <c r="C23" s="20">
        <f t="shared" si="4"/>
        <v>45261</v>
      </c>
      <c r="D23" s="22">
        <f t="shared" si="5"/>
        <v>23520.543409773265</v>
      </c>
      <c r="E23" s="22">
        <f t="shared" si="0"/>
        <v>175.4240529312256</v>
      </c>
      <c r="F23" s="22">
        <f t="shared" si="1"/>
        <v>140.58928183500146</v>
      </c>
      <c r="G23" s="22">
        <f t="shared" si="2"/>
        <v>23379.954127938265</v>
      </c>
      <c r="H23" s="22">
        <f t="shared" si="6"/>
        <v>2172.1141451329877</v>
      </c>
      <c r="I23" s="22">
        <f t="shared" si="7"/>
        <v>3792.1600171947252</v>
      </c>
    </row>
    <row r="24" spans="2:9" ht="12.75">
      <c r="B24" s="15">
        <f t="shared" si="3"/>
        <v>13</v>
      </c>
      <c r="C24" s="20">
        <f t="shared" si="4"/>
        <v>45292</v>
      </c>
      <c r="D24" s="22">
        <f t="shared" si="5"/>
        <v>23379.954127938265</v>
      </c>
      <c r="E24" s="22">
        <f t="shared" si="0"/>
        <v>174.3754912042062</v>
      </c>
      <c r="F24" s="22">
        <f t="shared" si="1"/>
        <v>141.63784356202083</v>
      </c>
      <c r="G24" s="22">
        <f t="shared" si="2"/>
        <v>23238.316284376244</v>
      </c>
      <c r="H24" s="22">
        <f t="shared" si="6"/>
        <v>2346.489636337194</v>
      </c>
      <c r="I24" s="22">
        <f t="shared" si="7"/>
        <v>4108.1733519609525</v>
      </c>
    </row>
    <row r="25" spans="2:9" ht="12.75">
      <c r="B25" s="15">
        <f t="shared" si="3"/>
        <v>14</v>
      </c>
      <c r="C25" s="20">
        <f t="shared" si="4"/>
        <v>45323</v>
      </c>
      <c r="D25" s="22">
        <f t="shared" si="5"/>
        <v>23238.316284376244</v>
      </c>
      <c r="E25" s="22">
        <f t="shared" si="0"/>
        <v>173.31910895430616</v>
      </c>
      <c r="F25" s="22">
        <f t="shared" si="1"/>
        <v>142.6942258119209</v>
      </c>
      <c r="G25" s="22">
        <f t="shared" si="2"/>
        <v>23095.622058564324</v>
      </c>
      <c r="H25" s="22">
        <f t="shared" si="6"/>
        <v>2519.8087452915</v>
      </c>
      <c r="I25" s="22">
        <f t="shared" si="7"/>
        <v>4424.186686727179</v>
      </c>
    </row>
    <row r="26" spans="2:9" ht="12.75">
      <c r="B26" s="15">
        <f t="shared" si="3"/>
        <v>15</v>
      </c>
      <c r="C26" s="20">
        <f t="shared" si="4"/>
        <v>45352</v>
      </c>
      <c r="D26" s="22">
        <f t="shared" si="5"/>
        <v>23095.622058564324</v>
      </c>
      <c r="E26" s="22">
        <f t="shared" si="0"/>
        <v>172.25484785345893</v>
      </c>
      <c r="F26" s="22">
        <f t="shared" si="1"/>
        <v>143.75848691276812</v>
      </c>
      <c r="G26" s="22">
        <f t="shared" si="2"/>
        <v>22951.863571651556</v>
      </c>
      <c r="H26" s="22">
        <f t="shared" si="6"/>
        <v>2692.063593144959</v>
      </c>
      <c r="I26" s="22">
        <f t="shared" si="7"/>
        <v>4740.200021493406</v>
      </c>
    </row>
    <row r="27" spans="2:9" ht="12.75">
      <c r="B27" s="15">
        <f t="shared" si="3"/>
        <v>16</v>
      </c>
      <c r="C27" s="20">
        <f t="shared" si="4"/>
        <v>45383</v>
      </c>
      <c r="D27" s="22">
        <f t="shared" si="5"/>
        <v>22951.863571651556</v>
      </c>
      <c r="E27" s="22">
        <f t="shared" si="0"/>
        <v>171.18264913856785</v>
      </c>
      <c r="F27" s="22">
        <f t="shared" si="1"/>
        <v>144.8306856276592</v>
      </c>
      <c r="G27" s="22">
        <f t="shared" si="2"/>
        <v>22807.0328860239</v>
      </c>
      <c r="H27" s="22">
        <f t="shared" si="6"/>
        <v>2863.246242283527</v>
      </c>
      <c r="I27" s="22">
        <f t="shared" si="7"/>
        <v>5056.213356259633</v>
      </c>
    </row>
    <row r="28" spans="2:9" ht="12.75">
      <c r="B28" s="15">
        <f t="shared" si="3"/>
        <v>17</v>
      </c>
      <c r="C28" s="20">
        <f t="shared" si="4"/>
        <v>45413</v>
      </c>
      <c r="D28" s="22">
        <f t="shared" si="5"/>
        <v>22807.0328860239</v>
      </c>
      <c r="E28" s="22">
        <f t="shared" si="0"/>
        <v>170.10245360826158</v>
      </c>
      <c r="F28" s="22">
        <f t="shared" si="1"/>
        <v>145.91088115796546</v>
      </c>
      <c r="G28" s="22">
        <f t="shared" si="2"/>
        <v>22661.122004865934</v>
      </c>
      <c r="H28" s="22">
        <f t="shared" si="6"/>
        <v>3033.3486958917883</v>
      </c>
      <c r="I28" s="22">
        <f t="shared" si="7"/>
        <v>5372.2266910258595</v>
      </c>
    </row>
    <row r="29" spans="2:9" ht="12.75">
      <c r="B29" s="15">
        <f t="shared" si="3"/>
        <v>18</v>
      </c>
      <c r="C29" s="20">
        <f t="shared" si="4"/>
        <v>45444</v>
      </c>
      <c r="D29" s="22">
        <f t="shared" si="5"/>
        <v>22661.122004865934</v>
      </c>
      <c r="E29" s="22">
        <f t="shared" si="0"/>
        <v>169.01420161962508</v>
      </c>
      <c r="F29" s="22">
        <f t="shared" si="1"/>
        <v>146.99913314660196</v>
      </c>
      <c r="G29" s="22">
        <f t="shared" si="2"/>
        <v>22514.122871719333</v>
      </c>
      <c r="H29" s="22">
        <f t="shared" si="6"/>
        <v>3202.3628975114134</v>
      </c>
      <c r="I29" s="22">
        <f t="shared" si="7"/>
        <v>5688.240025792086</v>
      </c>
    </row>
    <row r="30" spans="2:9" ht="12.75">
      <c r="B30" s="15">
        <f t="shared" si="3"/>
        <v>19</v>
      </c>
      <c r="C30" s="20">
        <f t="shared" si="4"/>
        <v>45474</v>
      </c>
      <c r="D30" s="22">
        <f t="shared" si="5"/>
        <v>22514.122871719333</v>
      </c>
      <c r="E30" s="22">
        <f t="shared" si="0"/>
        <v>167.9178330849067</v>
      </c>
      <c r="F30" s="22">
        <f t="shared" si="1"/>
        <v>148.09550168132034</v>
      </c>
      <c r="G30" s="22">
        <f t="shared" si="2"/>
        <v>22366.027370038013</v>
      </c>
      <c r="H30" s="22">
        <f t="shared" si="6"/>
        <v>3370.28073059632</v>
      </c>
      <c r="I30" s="22">
        <f t="shared" si="7"/>
        <v>6004.253360558313</v>
      </c>
    </row>
    <row r="31" spans="2:9" ht="12.75">
      <c r="B31" s="15">
        <f t="shared" si="3"/>
        <v>20</v>
      </c>
      <c r="C31" s="20">
        <f t="shared" si="4"/>
        <v>45505</v>
      </c>
      <c r="D31" s="22">
        <f t="shared" si="5"/>
        <v>22366.027370038013</v>
      </c>
      <c r="E31" s="22">
        <f t="shared" si="0"/>
        <v>166.81328746820017</v>
      </c>
      <c r="F31" s="22">
        <f t="shared" si="1"/>
        <v>149.20004729802687</v>
      </c>
      <c r="G31" s="22">
        <f t="shared" si="2"/>
        <v>22216.827322739988</v>
      </c>
      <c r="H31" s="22">
        <f t="shared" si="6"/>
        <v>3537.0940180645202</v>
      </c>
      <c r="I31" s="22">
        <f t="shared" si="7"/>
        <v>6320.26669532454</v>
      </c>
    </row>
    <row r="32" spans="2:9" ht="12.75">
      <c r="B32" s="15">
        <f t="shared" si="3"/>
        <v>21</v>
      </c>
      <c r="C32" s="20">
        <f t="shared" si="4"/>
        <v>45536</v>
      </c>
      <c r="D32" s="22">
        <f t="shared" si="5"/>
        <v>22216.827322739988</v>
      </c>
      <c r="E32" s="22">
        <f t="shared" si="0"/>
        <v>165.7005037821024</v>
      </c>
      <c r="F32" s="22">
        <f t="shared" si="1"/>
        <v>150.31283098412464</v>
      </c>
      <c r="G32" s="22">
        <f t="shared" si="2"/>
        <v>22066.514491755865</v>
      </c>
      <c r="H32" s="22">
        <f t="shared" si="6"/>
        <v>3702.7945218466225</v>
      </c>
      <c r="I32" s="22">
        <f t="shared" si="7"/>
        <v>6636.280030090767</v>
      </c>
    </row>
    <row r="33" spans="2:9" ht="12.75">
      <c r="B33" s="15">
        <f t="shared" si="3"/>
        <v>22</v>
      </c>
      <c r="C33" s="20">
        <f t="shared" si="4"/>
        <v>45566</v>
      </c>
      <c r="D33" s="22">
        <f t="shared" si="5"/>
        <v>22066.514491755865</v>
      </c>
      <c r="E33" s="22">
        <f t="shared" si="0"/>
        <v>164.57942058434583</v>
      </c>
      <c r="F33" s="22">
        <f t="shared" si="1"/>
        <v>151.43391418188122</v>
      </c>
      <c r="G33" s="22">
        <f t="shared" si="2"/>
        <v>21915.080577573983</v>
      </c>
      <c r="H33" s="22">
        <f t="shared" si="6"/>
        <v>3867.3739424309683</v>
      </c>
      <c r="I33" s="22">
        <f t="shared" si="7"/>
        <v>6952.293364856993</v>
      </c>
    </row>
    <row r="34" spans="2:9" ht="12.75">
      <c r="B34" s="15">
        <f t="shared" si="3"/>
        <v>23</v>
      </c>
      <c r="C34" s="20">
        <f t="shared" si="4"/>
        <v>45597</v>
      </c>
      <c r="D34" s="22">
        <f t="shared" si="5"/>
        <v>21915.080577573983</v>
      </c>
      <c r="E34" s="22">
        <f t="shared" si="0"/>
        <v>163.44997597440596</v>
      </c>
      <c r="F34" s="22">
        <f t="shared" si="1"/>
        <v>152.5633587918211</v>
      </c>
      <c r="G34" s="22">
        <f t="shared" si="2"/>
        <v>21762.517218782163</v>
      </c>
      <c r="H34" s="22">
        <f t="shared" si="6"/>
        <v>4030.823918405374</v>
      </c>
      <c r="I34" s="22">
        <f t="shared" si="7"/>
        <v>7268.30669962322</v>
      </c>
    </row>
    <row r="35" spans="2:9" ht="12.75">
      <c r="B35" s="15">
        <f t="shared" si="3"/>
        <v>24</v>
      </c>
      <c r="C35" s="20">
        <f t="shared" si="4"/>
        <v>45627</v>
      </c>
      <c r="D35" s="22">
        <f t="shared" si="5"/>
        <v>21762.517218782163</v>
      </c>
      <c r="E35" s="22">
        <f t="shared" si="0"/>
        <v>162.31210759008363</v>
      </c>
      <c r="F35" s="22">
        <f t="shared" si="1"/>
        <v>153.70122717614342</v>
      </c>
      <c r="G35" s="22">
        <f t="shared" si="2"/>
        <v>21608.815991606018</v>
      </c>
      <c r="H35" s="22">
        <f t="shared" si="6"/>
        <v>4193.136025995458</v>
      </c>
      <c r="I35" s="22">
        <f t="shared" si="7"/>
        <v>7584.320034389447</v>
      </c>
    </row>
    <row r="36" spans="2:9" ht="12.75">
      <c r="B36" s="15">
        <f t="shared" si="3"/>
        <v>25</v>
      </c>
      <c r="C36" s="20">
        <f t="shared" si="4"/>
        <v>45658</v>
      </c>
      <c r="D36" s="22">
        <f t="shared" si="5"/>
        <v>21608.815991606018</v>
      </c>
      <c r="E36" s="22">
        <f t="shared" si="0"/>
        <v>161.16575260406154</v>
      </c>
      <c r="F36" s="22">
        <f t="shared" si="1"/>
        <v>154.8475821621655</v>
      </c>
      <c r="G36" s="22">
        <f t="shared" si="2"/>
        <v>21453.968409443853</v>
      </c>
      <c r="H36" s="22">
        <f t="shared" si="6"/>
        <v>4354.30177859952</v>
      </c>
      <c r="I36" s="22">
        <f t="shared" si="7"/>
        <v>7900.333369155674</v>
      </c>
    </row>
    <row r="37" spans="2:9" ht="12.75">
      <c r="B37" s="15">
        <f t="shared" si="3"/>
        <v>26</v>
      </c>
      <c r="C37" s="20">
        <f t="shared" si="4"/>
        <v>45689</v>
      </c>
      <c r="D37" s="22">
        <f t="shared" si="5"/>
        <v>21453.968409443853</v>
      </c>
      <c r="E37" s="22">
        <f t="shared" si="0"/>
        <v>160.0108477204354</v>
      </c>
      <c r="F37" s="22">
        <f t="shared" si="1"/>
        <v>156.00248704579164</v>
      </c>
      <c r="G37" s="22">
        <f t="shared" si="2"/>
        <v>21297.96592239806</v>
      </c>
      <c r="H37" s="22">
        <f t="shared" si="6"/>
        <v>4514.312626319956</v>
      </c>
      <c r="I37" s="22">
        <f t="shared" si="7"/>
        <v>8216.346703921901</v>
      </c>
    </row>
    <row r="38" spans="2:9" ht="12.75">
      <c r="B38" s="15">
        <f t="shared" si="3"/>
        <v>27</v>
      </c>
      <c r="C38" s="20">
        <f t="shared" si="4"/>
        <v>45717</v>
      </c>
      <c r="D38" s="22">
        <f t="shared" si="5"/>
        <v>21297.96592239806</v>
      </c>
      <c r="E38" s="22">
        <f t="shared" si="0"/>
        <v>158.84732917121886</v>
      </c>
      <c r="F38" s="22">
        <f t="shared" si="1"/>
        <v>157.1660055950082</v>
      </c>
      <c r="G38" s="22">
        <f t="shared" si="2"/>
        <v>21140.79991680305</v>
      </c>
      <c r="H38" s="22">
        <f t="shared" si="6"/>
        <v>4673.1599554911745</v>
      </c>
      <c r="I38" s="22">
        <f t="shared" si="7"/>
        <v>8532.360038688128</v>
      </c>
    </row>
    <row r="39" spans="2:9" ht="12.75">
      <c r="B39" s="15">
        <f t="shared" si="3"/>
        <v>28</v>
      </c>
      <c r="C39" s="20">
        <f t="shared" si="4"/>
        <v>45748</v>
      </c>
      <c r="D39" s="22">
        <f t="shared" si="5"/>
        <v>21140.79991680305</v>
      </c>
      <c r="E39" s="22">
        <f t="shared" si="0"/>
        <v>157.67513271282274</v>
      </c>
      <c r="F39" s="22">
        <f t="shared" si="1"/>
        <v>158.3382020534043</v>
      </c>
      <c r="G39" s="22">
        <f t="shared" si="2"/>
        <v>20982.461714749646</v>
      </c>
      <c r="H39" s="22">
        <f t="shared" si="6"/>
        <v>4830.835088203998</v>
      </c>
      <c r="I39" s="22">
        <f t="shared" si="7"/>
        <v>8848.373373454355</v>
      </c>
    </row>
    <row r="40" spans="2:9" ht="12.75">
      <c r="B40" s="15">
        <f t="shared" si="3"/>
        <v>29</v>
      </c>
      <c r="C40" s="20">
        <f t="shared" si="4"/>
        <v>45778</v>
      </c>
      <c r="D40" s="22">
        <f t="shared" si="5"/>
        <v>20982.461714749646</v>
      </c>
      <c r="E40" s="22">
        <f t="shared" si="0"/>
        <v>156.49419362250777</v>
      </c>
      <c r="F40" s="22">
        <f t="shared" si="1"/>
        <v>159.51914114371928</v>
      </c>
      <c r="G40" s="22">
        <f t="shared" si="2"/>
        <v>20822.942573605927</v>
      </c>
      <c r="H40" s="22">
        <f t="shared" si="6"/>
        <v>4987.329281826505</v>
      </c>
      <c r="I40" s="22">
        <f t="shared" si="7"/>
        <v>9164.386708220582</v>
      </c>
    </row>
    <row r="41" spans="2:9" ht="12.75">
      <c r="B41" s="15">
        <f t="shared" si="3"/>
        <v>30</v>
      </c>
      <c r="C41" s="20">
        <f t="shared" si="4"/>
        <v>45809</v>
      </c>
      <c r="D41" s="22">
        <f t="shared" si="5"/>
        <v>20822.942573605927</v>
      </c>
      <c r="E41" s="22">
        <f t="shared" si="0"/>
        <v>155.30444669481088</v>
      </c>
      <c r="F41" s="22">
        <f t="shared" si="1"/>
        <v>160.70888807141617</v>
      </c>
      <c r="G41" s="22">
        <f t="shared" si="2"/>
        <v>20662.233685534513</v>
      </c>
      <c r="H41" s="22">
        <f t="shared" si="6"/>
        <v>5142.633728521317</v>
      </c>
      <c r="I41" s="22">
        <f t="shared" si="7"/>
        <v>9480.400042986808</v>
      </c>
    </row>
    <row r="42" spans="2:9" ht="12.75">
      <c r="B42" s="15">
        <f t="shared" si="3"/>
        <v>31</v>
      </c>
      <c r="C42" s="20">
        <f t="shared" si="4"/>
        <v>45839</v>
      </c>
      <c r="D42" s="22">
        <f t="shared" si="5"/>
        <v>20662.233685534513</v>
      </c>
      <c r="E42" s="22">
        <f t="shared" si="0"/>
        <v>154.1058262379449</v>
      </c>
      <c r="F42" s="22">
        <f t="shared" si="1"/>
        <v>161.90750852828214</v>
      </c>
      <c r="G42" s="22">
        <f t="shared" si="2"/>
        <v>20500.32617700623</v>
      </c>
      <c r="H42" s="22">
        <f t="shared" si="6"/>
        <v>5296.739554759261</v>
      </c>
      <c r="I42" s="22">
        <f t="shared" si="7"/>
        <v>9796.413377753035</v>
      </c>
    </row>
    <row r="43" spans="2:9" ht="12.75">
      <c r="B43" s="15">
        <f t="shared" si="3"/>
        <v>32</v>
      </c>
      <c r="C43" s="20">
        <f t="shared" si="4"/>
        <v>45870</v>
      </c>
      <c r="D43" s="22">
        <f t="shared" si="5"/>
        <v>20500.32617700623</v>
      </c>
      <c r="E43" s="22">
        <f t="shared" si="0"/>
        <v>152.89826607017147</v>
      </c>
      <c r="F43" s="22">
        <f t="shared" si="1"/>
        <v>163.11506869605557</v>
      </c>
      <c r="G43" s="22">
        <f t="shared" si="2"/>
        <v>20337.211108310174</v>
      </c>
      <c r="H43" s="22">
        <f t="shared" si="6"/>
        <v>5449.637820829433</v>
      </c>
      <c r="I43" s="22">
        <f t="shared" si="7"/>
        <v>10112.426712519262</v>
      </c>
    </row>
    <row r="44" spans="2:9" ht="12.75">
      <c r="B44" s="15">
        <f t="shared" si="3"/>
        <v>33</v>
      </c>
      <c r="C44" s="20">
        <f t="shared" si="4"/>
        <v>45901</v>
      </c>
      <c r="D44" s="22">
        <f t="shared" si="5"/>
        <v>20337.211108310174</v>
      </c>
      <c r="E44" s="22">
        <f aca="true" t="shared" si="8" ref="E44:E75">D$8/G$8*D44</f>
        <v>151.68169951614672</v>
      </c>
      <c r="F44" s="22">
        <f aca="true" t="shared" si="9" ref="F44:F75">H$8-E44</f>
        <v>164.33163525008032</v>
      </c>
      <c r="G44" s="22">
        <f aca="true" t="shared" si="10" ref="G44:G75">D44-F44</f>
        <v>20172.879473060093</v>
      </c>
      <c r="H44" s="22">
        <f t="shared" si="6"/>
        <v>5601.31952034558</v>
      </c>
      <c r="I44" s="22">
        <f t="shared" si="7"/>
        <v>10428.440047285489</v>
      </c>
    </row>
    <row r="45" spans="2:9" ht="12.75">
      <c r="B45" s="15">
        <f aca="true" t="shared" si="11" ref="B45:B76">B44+1</f>
        <v>34</v>
      </c>
      <c r="C45" s="20">
        <f aca="true" t="shared" si="12" ref="C45:C76">DATE((YEAR(C44)-1900),MONTH(C44)+1,1)</f>
        <v>45931</v>
      </c>
      <c r="D45" s="22">
        <f aca="true" t="shared" si="13" ref="D45:D76">G44</f>
        <v>20172.879473060093</v>
      </c>
      <c r="E45" s="22">
        <f t="shared" si="8"/>
        <v>150.45605940323986</v>
      </c>
      <c r="F45" s="22">
        <f t="shared" si="9"/>
        <v>165.55727536298718</v>
      </c>
      <c r="G45" s="22">
        <f t="shared" si="10"/>
        <v>20007.322197697107</v>
      </c>
      <c r="H45" s="22">
        <f aca="true" t="shared" si="14" ref="H45:H76">H44+E45</f>
        <v>5751.77557974882</v>
      </c>
      <c r="I45" s="22">
        <f aca="true" t="shared" si="15" ref="I45:I76">E45+F45+I44</f>
        <v>10744.453382051715</v>
      </c>
    </row>
    <row r="46" spans="2:9" ht="12.75">
      <c r="B46" s="15">
        <f t="shared" si="11"/>
        <v>35</v>
      </c>
      <c r="C46" s="20">
        <f t="shared" si="12"/>
        <v>45962</v>
      </c>
      <c r="D46" s="22">
        <f t="shared" si="13"/>
        <v>20007.322197697107</v>
      </c>
      <c r="E46" s="22">
        <f t="shared" si="8"/>
        <v>149.22127805782426</v>
      </c>
      <c r="F46" s="22">
        <f t="shared" si="9"/>
        <v>166.79205670840278</v>
      </c>
      <c r="G46" s="22">
        <f t="shared" si="10"/>
        <v>19840.530140988703</v>
      </c>
      <c r="H46" s="22">
        <f t="shared" si="14"/>
        <v>5900.996857806644</v>
      </c>
      <c r="I46" s="22">
        <f t="shared" si="15"/>
        <v>11060.466716817942</v>
      </c>
    </row>
    <row r="47" spans="2:9" ht="12.75">
      <c r="B47" s="15">
        <f t="shared" si="11"/>
        <v>36</v>
      </c>
      <c r="C47" s="20">
        <f t="shared" si="12"/>
        <v>45992</v>
      </c>
      <c r="D47" s="22">
        <f t="shared" si="13"/>
        <v>19840.530140988703</v>
      </c>
      <c r="E47" s="22">
        <f t="shared" si="8"/>
        <v>147.97728730154074</v>
      </c>
      <c r="F47" s="22">
        <f t="shared" si="9"/>
        <v>168.0360474646863</v>
      </c>
      <c r="G47" s="22">
        <f t="shared" si="10"/>
        <v>19672.494093524016</v>
      </c>
      <c r="H47" s="22">
        <f t="shared" si="14"/>
        <v>6048.9741451081845</v>
      </c>
      <c r="I47" s="22">
        <f t="shared" si="15"/>
        <v>11376.480051584169</v>
      </c>
    </row>
    <row r="48" spans="2:9" ht="12.75">
      <c r="B48" s="15">
        <f t="shared" si="11"/>
        <v>37</v>
      </c>
      <c r="C48" s="20">
        <f t="shared" si="12"/>
        <v>46023</v>
      </c>
      <c r="D48" s="22">
        <f t="shared" si="13"/>
        <v>19672.494093524016</v>
      </c>
      <c r="E48" s="22">
        <f t="shared" si="8"/>
        <v>146.7240184475333</v>
      </c>
      <c r="F48" s="22">
        <f t="shared" si="9"/>
        <v>169.28931631869375</v>
      </c>
      <c r="G48" s="22">
        <f t="shared" si="10"/>
        <v>19503.204777205323</v>
      </c>
      <c r="H48" s="22">
        <f t="shared" si="14"/>
        <v>6195.698163555718</v>
      </c>
      <c r="I48" s="22">
        <f t="shared" si="15"/>
        <v>11692.493386350396</v>
      </c>
    </row>
    <row r="49" spans="2:9" ht="12.75">
      <c r="B49" s="15">
        <f t="shared" si="11"/>
        <v>38</v>
      </c>
      <c r="C49" s="20">
        <f t="shared" si="12"/>
        <v>46054</v>
      </c>
      <c r="D49" s="22">
        <f t="shared" si="13"/>
        <v>19503.204777205323</v>
      </c>
      <c r="E49" s="22">
        <f t="shared" si="8"/>
        <v>145.46140229665636</v>
      </c>
      <c r="F49" s="22">
        <f t="shared" si="9"/>
        <v>170.5519324695707</v>
      </c>
      <c r="G49" s="22">
        <f t="shared" si="10"/>
        <v>19332.652844735752</v>
      </c>
      <c r="H49" s="22">
        <f t="shared" si="14"/>
        <v>6341.159565852374</v>
      </c>
      <c r="I49" s="22">
        <f t="shared" si="15"/>
        <v>12008.506721116622</v>
      </c>
    </row>
    <row r="50" spans="2:9" ht="12.75">
      <c r="B50" s="15">
        <f t="shared" si="11"/>
        <v>39</v>
      </c>
      <c r="C50" s="20">
        <f t="shared" si="12"/>
        <v>46082</v>
      </c>
      <c r="D50" s="22">
        <f t="shared" si="13"/>
        <v>19332.652844735752</v>
      </c>
      <c r="E50" s="22">
        <f t="shared" si="8"/>
        <v>144.18936913365414</v>
      </c>
      <c r="F50" s="22">
        <f t="shared" si="9"/>
        <v>171.8239656325729</v>
      </c>
      <c r="G50" s="22">
        <f t="shared" si="10"/>
        <v>19160.82887910318</v>
      </c>
      <c r="H50" s="22">
        <f t="shared" si="14"/>
        <v>6485.348934986028</v>
      </c>
      <c r="I50" s="22">
        <f t="shared" si="15"/>
        <v>12324.52005588285</v>
      </c>
    </row>
    <row r="51" spans="2:9" ht="12.75">
      <c r="B51" s="15">
        <f t="shared" si="11"/>
        <v>40</v>
      </c>
      <c r="C51" s="20">
        <f t="shared" si="12"/>
        <v>46113</v>
      </c>
      <c r="D51" s="22">
        <f t="shared" si="13"/>
        <v>19160.82887910318</v>
      </c>
      <c r="E51" s="22">
        <f t="shared" si="8"/>
        <v>142.90784872331122</v>
      </c>
      <c r="F51" s="22">
        <f t="shared" si="9"/>
        <v>173.10548604291583</v>
      </c>
      <c r="G51" s="22">
        <f t="shared" si="10"/>
        <v>18987.723393060263</v>
      </c>
      <c r="H51" s="22">
        <f t="shared" si="14"/>
        <v>6628.256783709339</v>
      </c>
      <c r="I51" s="22">
        <f t="shared" si="15"/>
        <v>12640.533390649076</v>
      </c>
    </row>
    <row r="52" spans="2:9" ht="12.75">
      <c r="B52" s="15">
        <f t="shared" si="11"/>
        <v>41</v>
      </c>
      <c r="C52" s="20">
        <f t="shared" si="12"/>
        <v>46143</v>
      </c>
      <c r="D52" s="22">
        <f t="shared" si="13"/>
        <v>18987.723393060263</v>
      </c>
      <c r="E52" s="22">
        <f t="shared" si="8"/>
        <v>141.61677030657447</v>
      </c>
      <c r="F52" s="22">
        <f t="shared" si="9"/>
        <v>174.39656445965258</v>
      </c>
      <c r="G52" s="22">
        <f t="shared" si="10"/>
        <v>18813.32682860061</v>
      </c>
      <c r="H52" s="22">
        <f t="shared" si="14"/>
        <v>6769.873554015914</v>
      </c>
      <c r="I52" s="22">
        <f t="shared" si="15"/>
        <v>12956.546725415303</v>
      </c>
    </row>
    <row r="53" spans="2:9" ht="12.75">
      <c r="B53" s="15">
        <f t="shared" si="11"/>
        <v>42</v>
      </c>
      <c r="C53" s="20">
        <f t="shared" si="12"/>
        <v>46174</v>
      </c>
      <c r="D53" s="22">
        <f t="shared" si="13"/>
        <v>18813.32682860061</v>
      </c>
      <c r="E53" s="22">
        <f t="shared" si="8"/>
        <v>140.31606259664622</v>
      </c>
      <c r="F53" s="22">
        <f t="shared" si="9"/>
        <v>175.69727216958083</v>
      </c>
      <c r="G53" s="22">
        <f t="shared" si="10"/>
        <v>18637.629556431028</v>
      </c>
      <c r="H53" s="22">
        <f t="shared" si="14"/>
        <v>6910.189616612561</v>
      </c>
      <c r="I53" s="22">
        <f t="shared" si="15"/>
        <v>13272.56006018153</v>
      </c>
    </row>
    <row r="54" spans="2:9" ht="12.75">
      <c r="B54" s="15">
        <f t="shared" si="11"/>
        <v>43</v>
      </c>
      <c r="C54" s="20">
        <f t="shared" si="12"/>
        <v>46204</v>
      </c>
      <c r="D54" s="22">
        <f t="shared" si="13"/>
        <v>18637.629556431028</v>
      </c>
      <c r="E54" s="22">
        <f t="shared" si="8"/>
        <v>139.00565377504807</v>
      </c>
      <c r="F54" s="22">
        <f t="shared" si="9"/>
        <v>177.00768099117897</v>
      </c>
      <c r="G54" s="22">
        <f t="shared" si="10"/>
        <v>18460.621875439847</v>
      </c>
      <c r="H54" s="22">
        <f t="shared" si="14"/>
        <v>7049.195270387609</v>
      </c>
      <c r="I54" s="22">
        <f t="shared" si="15"/>
        <v>13588.573394947756</v>
      </c>
    </row>
    <row r="55" spans="2:9" ht="12.75">
      <c r="B55" s="15">
        <f t="shared" si="11"/>
        <v>44</v>
      </c>
      <c r="C55" s="20">
        <f t="shared" si="12"/>
        <v>46235</v>
      </c>
      <c r="D55" s="22">
        <f t="shared" si="13"/>
        <v>18460.621875439847</v>
      </c>
      <c r="E55" s="22">
        <f t="shared" si="8"/>
        <v>137.68547148765552</v>
      </c>
      <c r="F55" s="22">
        <f t="shared" si="9"/>
        <v>178.32786327857153</v>
      </c>
      <c r="G55" s="22">
        <f t="shared" si="10"/>
        <v>18282.294012161274</v>
      </c>
      <c r="H55" s="22">
        <f t="shared" si="14"/>
        <v>7186.880741875264</v>
      </c>
      <c r="I55" s="22">
        <f t="shared" si="15"/>
        <v>13904.586729713983</v>
      </c>
    </row>
    <row r="56" spans="2:9" ht="12.75">
      <c r="B56" s="15">
        <f t="shared" si="11"/>
        <v>45</v>
      </c>
      <c r="C56" s="20">
        <f t="shared" si="12"/>
        <v>46266</v>
      </c>
      <c r="D56" s="22">
        <f t="shared" si="13"/>
        <v>18282.294012161274</v>
      </c>
      <c r="E56" s="22">
        <f t="shared" si="8"/>
        <v>136.35544284070284</v>
      </c>
      <c r="F56" s="22">
        <f t="shared" si="9"/>
        <v>179.6578919255242</v>
      </c>
      <c r="G56" s="22">
        <f t="shared" si="10"/>
        <v>18102.63612023575</v>
      </c>
      <c r="H56" s="22">
        <f t="shared" si="14"/>
        <v>7323.236184715966</v>
      </c>
      <c r="I56" s="22">
        <f t="shared" si="15"/>
        <v>14220.60006448021</v>
      </c>
    </row>
    <row r="57" spans="2:9" ht="12.75">
      <c r="B57" s="15">
        <f t="shared" si="11"/>
        <v>46</v>
      </c>
      <c r="C57" s="20">
        <f t="shared" si="12"/>
        <v>46296</v>
      </c>
      <c r="D57" s="22">
        <f t="shared" si="13"/>
        <v>18102.63612023575</v>
      </c>
      <c r="E57" s="22">
        <f t="shared" si="8"/>
        <v>135.0154943967583</v>
      </c>
      <c r="F57" s="22">
        <f t="shared" si="9"/>
        <v>180.99784036946875</v>
      </c>
      <c r="G57" s="22">
        <f t="shared" si="10"/>
        <v>17921.63827986628</v>
      </c>
      <c r="H57" s="22">
        <f t="shared" si="14"/>
        <v>7458.251679112725</v>
      </c>
      <c r="I57" s="22">
        <f t="shared" si="15"/>
        <v>14536.613399246437</v>
      </c>
    </row>
    <row r="58" spans="2:9" ht="12.75">
      <c r="B58" s="15">
        <f t="shared" si="11"/>
        <v>47</v>
      </c>
      <c r="C58" s="20">
        <f t="shared" si="12"/>
        <v>46327</v>
      </c>
      <c r="D58" s="22">
        <f t="shared" si="13"/>
        <v>17921.63827986628</v>
      </c>
      <c r="E58" s="22">
        <f t="shared" si="8"/>
        <v>133.66555217066934</v>
      </c>
      <c r="F58" s="22">
        <f t="shared" si="9"/>
        <v>182.3477825955577</v>
      </c>
      <c r="G58" s="22">
        <f t="shared" si="10"/>
        <v>17739.290497270726</v>
      </c>
      <c r="H58" s="22">
        <f t="shared" si="14"/>
        <v>7591.917231283394</v>
      </c>
      <c r="I58" s="22">
        <f t="shared" si="15"/>
        <v>14852.626734012663</v>
      </c>
    </row>
    <row r="59" spans="2:9" ht="12.75">
      <c r="B59" s="15">
        <f t="shared" si="11"/>
        <v>48</v>
      </c>
      <c r="C59" s="20">
        <f t="shared" si="12"/>
        <v>46357</v>
      </c>
      <c r="D59" s="22">
        <f t="shared" si="13"/>
        <v>17739.290497270726</v>
      </c>
      <c r="E59" s="22">
        <f t="shared" si="8"/>
        <v>132.3055416254775</v>
      </c>
      <c r="F59" s="22">
        <f t="shared" si="9"/>
        <v>183.70779314074954</v>
      </c>
      <c r="G59" s="22">
        <f t="shared" si="10"/>
        <v>17555.582704129974</v>
      </c>
      <c r="H59" s="22">
        <f t="shared" si="14"/>
        <v>7724.222772908872</v>
      </c>
      <c r="I59" s="22">
        <f t="shared" si="15"/>
        <v>15168.64006877889</v>
      </c>
    </row>
    <row r="60" spans="2:9" ht="12.75">
      <c r="B60" s="15">
        <f t="shared" si="11"/>
        <v>49</v>
      </c>
      <c r="C60" s="20">
        <f t="shared" si="12"/>
        <v>46388</v>
      </c>
      <c r="D60" s="22">
        <f t="shared" si="13"/>
        <v>17555.582704129974</v>
      </c>
      <c r="E60" s="22">
        <f t="shared" si="8"/>
        <v>130.93538766830272</v>
      </c>
      <c r="F60" s="22">
        <f t="shared" si="9"/>
        <v>185.07794709792432</v>
      </c>
      <c r="G60" s="22">
        <f t="shared" si="10"/>
        <v>17370.50475703205</v>
      </c>
      <c r="H60" s="22">
        <f t="shared" si="14"/>
        <v>7855.158160577174</v>
      </c>
      <c r="I60" s="22">
        <f t="shared" si="15"/>
        <v>15484.653403545117</v>
      </c>
    </row>
    <row r="61" spans="2:9" ht="12.75">
      <c r="B61" s="15">
        <f t="shared" si="11"/>
        <v>50</v>
      </c>
      <c r="C61" s="20">
        <f t="shared" si="12"/>
        <v>46419</v>
      </c>
      <c r="D61" s="22">
        <f t="shared" si="13"/>
        <v>17370.50475703205</v>
      </c>
      <c r="E61" s="22">
        <f t="shared" si="8"/>
        <v>129.55501464619738</v>
      </c>
      <c r="F61" s="22">
        <f t="shared" si="9"/>
        <v>186.45832012002967</v>
      </c>
      <c r="G61" s="22">
        <f t="shared" si="10"/>
        <v>17184.04643691202</v>
      </c>
      <c r="H61" s="22">
        <f t="shared" si="14"/>
        <v>7984.713175223372</v>
      </c>
      <c r="I61" s="22">
        <f t="shared" si="15"/>
        <v>15800.666738311344</v>
      </c>
    </row>
    <row r="62" spans="2:9" ht="12.75">
      <c r="B62" s="15">
        <f t="shared" si="11"/>
        <v>51</v>
      </c>
      <c r="C62" s="20">
        <f t="shared" si="12"/>
        <v>46447</v>
      </c>
      <c r="D62" s="22">
        <f t="shared" si="13"/>
        <v>17184.04643691202</v>
      </c>
      <c r="E62" s="22">
        <f t="shared" si="8"/>
        <v>128.1643463419688</v>
      </c>
      <c r="F62" s="22">
        <f t="shared" si="9"/>
        <v>187.84898842425824</v>
      </c>
      <c r="G62" s="22">
        <f t="shared" si="10"/>
        <v>16996.19744848776</v>
      </c>
      <c r="H62" s="22">
        <f t="shared" si="14"/>
        <v>8112.87752156534</v>
      </c>
      <c r="I62" s="22">
        <f t="shared" si="15"/>
        <v>16116.68007307757</v>
      </c>
    </row>
    <row r="63" spans="2:9" ht="12.75">
      <c r="B63" s="15">
        <f t="shared" si="11"/>
        <v>52</v>
      </c>
      <c r="C63" s="20">
        <f t="shared" si="12"/>
        <v>46478</v>
      </c>
      <c r="D63" s="22">
        <f t="shared" si="13"/>
        <v>16996.19744848776</v>
      </c>
      <c r="E63" s="22">
        <f t="shared" si="8"/>
        <v>126.76330596997121</v>
      </c>
      <c r="F63" s="22">
        <f t="shared" si="9"/>
        <v>189.25002879625583</v>
      </c>
      <c r="G63" s="22">
        <f t="shared" si="10"/>
        <v>16806.947419691503</v>
      </c>
      <c r="H63" s="22">
        <f t="shared" si="14"/>
        <v>8239.640827535311</v>
      </c>
      <c r="I63" s="22">
        <f t="shared" si="15"/>
        <v>16432.6934078438</v>
      </c>
    </row>
    <row r="64" spans="2:9" ht="12.75">
      <c r="B64" s="15">
        <f t="shared" si="11"/>
        <v>53</v>
      </c>
      <c r="C64" s="20">
        <f t="shared" si="12"/>
        <v>46508</v>
      </c>
      <c r="D64" s="22">
        <f t="shared" si="13"/>
        <v>16806.947419691503</v>
      </c>
      <c r="E64" s="22">
        <f t="shared" si="8"/>
        <v>125.35181617186579</v>
      </c>
      <c r="F64" s="22">
        <f t="shared" si="9"/>
        <v>190.66151859436127</v>
      </c>
      <c r="G64" s="22">
        <f t="shared" si="10"/>
        <v>16616.28590109714</v>
      </c>
      <c r="H64" s="22">
        <f t="shared" si="14"/>
        <v>8364.992643707177</v>
      </c>
      <c r="I64" s="22">
        <f t="shared" si="15"/>
        <v>16748.706742610026</v>
      </c>
    </row>
    <row r="65" spans="2:9" ht="12.75">
      <c r="B65" s="15">
        <f t="shared" si="11"/>
        <v>54</v>
      </c>
      <c r="C65" s="20">
        <f t="shared" si="12"/>
        <v>46539</v>
      </c>
      <c r="D65" s="22">
        <f t="shared" si="13"/>
        <v>16616.28590109714</v>
      </c>
      <c r="E65" s="22">
        <f t="shared" si="8"/>
        <v>123.9297990123495</v>
      </c>
      <c r="F65" s="22">
        <f t="shared" si="9"/>
        <v>192.08353575387753</v>
      </c>
      <c r="G65" s="22">
        <f t="shared" si="10"/>
        <v>16424.202365343262</v>
      </c>
      <c r="H65" s="22">
        <f t="shared" si="14"/>
        <v>8488.922442719526</v>
      </c>
      <c r="I65" s="22">
        <f t="shared" si="15"/>
        <v>17064.720077376252</v>
      </c>
    </row>
    <row r="66" spans="2:9" ht="12.75">
      <c r="B66" s="15">
        <f t="shared" si="11"/>
        <v>55</v>
      </c>
      <c r="C66" s="20">
        <f t="shared" si="12"/>
        <v>46569</v>
      </c>
      <c r="D66" s="22">
        <f t="shared" si="13"/>
        <v>16424.202365343262</v>
      </c>
      <c r="E66" s="22">
        <f t="shared" si="8"/>
        <v>122.49717597485183</v>
      </c>
      <c r="F66" s="22">
        <f t="shared" si="9"/>
        <v>193.51615879137523</v>
      </c>
      <c r="G66" s="22">
        <f t="shared" si="10"/>
        <v>16230.686206551887</v>
      </c>
      <c r="H66" s="22">
        <f t="shared" si="14"/>
        <v>8611.419618694377</v>
      </c>
      <c r="I66" s="22">
        <f t="shared" si="15"/>
        <v>17380.73341214248</v>
      </c>
    </row>
    <row r="67" spans="2:9" ht="12.75">
      <c r="B67" s="15">
        <f t="shared" si="11"/>
        <v>56</v>
      </c>
      <c r="C67" s="20">
        <f t="shared" si="12"/>
        <v>46600</v>
      </c>
      <c r="D67" s="22">
        <f t="shared" si="13"/>
        <v>16230.686206551887</v>
      </c>
      <c r="E67" s="22">
        <f t="shared" si="8"/>
        <v>121.05386795719949</v>
      </c>
      <c r="F67" s="22">
        <f t="shared" si="9"/>
        <v>194.95946680902756</v>
      </c>
      <c r="G67" s="22">
        <f t="shared" si="10"/>
        <v>16035.72673974286</v>
      </c>
      <c r="H67" s="22">
        <f t="shared" si="14"/>
        <v>8732.473486651577</v>
      </c>
      <c r="I67" s="22">
        <f t="shared" si="15"/>
        <v>17696.746746908706</v>
      </c>
    </row>
    <row r="68" spans="2:9" ht="12.75">
      <c r="B68" s="15">
        <f t="shared" si="11"/>
        <v>57</v>
      </c>
      <c r="C68" s="20">
        <f t="shared" si="12"/>
        <v>46631</v>
      </c>
      <c r="D68" s="22">
        <f t="shared" si="13"/>
        <v>16035.72673974286</v>
      </c>
      <c r="E68" s="22">
        <f t="shared" si="8"/>
        <v>119.59979526724884</v>
      </c>
      <c r="F68" s="22">
        <f t="shared" si="9"/>
        <v>196.4135394989782</v>
      </c>
      <c r="G68" s="22">
        <f t="shared" si="10"/>
        <v>15839.313200243882</v>
      </c>
      <c r="H68" s="22">
        <f t="shared" si="14"/>
        <v>8852.073281918827</v>
      </c>
      <c r="I68" s="22">
        <f t="shared" si="15"/>
        <v>18012.760081674933</v>
      </c>
    </row>
    <row r="69" spans="2:9" ht="12.75">
      <c r="B69" s="15">
        <f t="shared" si="11"/>
        <v>58</v>
      </c>
      <c r="C69" s="20">
        <f t="shared" si="12"/>
        <v>46661</v>
      </c>
      <c r="D69" s="22">
        <f t="shared" si="13"/>
        <v>15839.313200243882</v>
      </c>
      <c r="E69" s="22">
        <f t="shared" si="8"/>
        <v>118.13487761848562</v>
      </c>
      <c r="F69" s="22">
        <f t="shared" si="9"/>
        <v>197.87845714774141</v>
      </c>
      <c r="G69" s="22">
        <f t="shared" si="10"/>
        <v>15641.43474309614</v>
      </c>
      <c r="H69" s="22">
        <f t="shared" si="14"/>
        <v>8970.208159537313</v>
      </c>
      <c r="I69" s="22">
        <f t="shared" si="15"/>
        <v>18328.77341644116</v>
      </c>
    </row>
    <row r="70" spans="2:9" ht="12.75">
      <c r="B70" s="15">
        <f t="shared" si="11"/>
        <v>59</v>
      </c>
      <c r="C70" s="20">
        <f t="shared" si="12"/>
        <v>46692</v>
      </c>
      <c r="D70" s="22">
        <f t="shared" si="13"/>
        <v>15641.43474309614</v>
      </c>
      <c r="E70" s="22">
        <f t="shared" si="8"/>
        <v>116.65903412559204</v>
      </c>
      <c r="F70" s="22">
        <f t="shared" si="9"/>
        <v>199.35430064063502</v>
      </c>
      <c r="G70" s="22">
        <f t="shared" si="10"/>
        <v>15442.080442455506</v>
      </c>
      <c r="H70" s="22">
        <f t="shared" si="14"/>
        <v>9086.867193662905</v>
      </c>
      <c r="I70" s="22">
        <f t="shared" si="15"/>
        <v>18644.786751207386</v>
      </c>
    </row>
    <row r="71" spans="2:9" ht="12.75">
      <c r="B71" s="15">
        <f t="shared" si="11"/>
        <v>60</v>
      </c>
      <c r="C71" s="20">
        <f t="shared" si="12"/>
        <v>46722</v>
      </c>
      <c r="D71" s="22">
        <f t="shared" si="13"/>
        <v>15442.080442455506</v>
      </c>
      <c r="E71" s="22">
        <f t="shared" si="8"/>
        <v>115.17218329998065</v>
      </c>
      <c r="F71" s="22">
        <f t="shared" si="9"/>
        <v>200.8411514662464</v>
      </c>
      <c r="G71" s="22">
        <f t="shared" si="10"/>
        <v>15241.23929098926</v>
      </c>
      <c r="H71" s="22">
        <f t="shared" si="14"/>
        <v>9202.039376962886</v>
      </c>
      <c r="I71" s="22">
        <f t="shared" si="15"/>
        <v>18960.800085973613</v>
      </c>
    </row>
    <row r="72" spans="2:9" ht="12.75">
      <c r="B72" s="15">
        <f t="shared" si="11"/>
        <v>61</v>
      </c>
      <c r="C72" s="20">
        <f t="shared" si="12"/>
        <v>46753</v>
      </c>
      <c r="D72" s="22">
        <f t="shared" si="13"/>
        <v>15241.23929098926</v>
      </c>
      <c r="E72" s="22">
        <f t="shared" si="8"/>
        <v>113.6742430452949</v>
      </c>
      <c r="F72" s="22">
        <f t="shared" si="9"/>
        <v>202.33909172093215</v>
      </c>
      <c r="G72" s="22">
        <f t="shared" si="10"/>
        <v>15038.900199268328</v>
      </c>
      <c r="H72" s="22">
        <f t="shared" si="14"/>
        <v>9315.71362000818</v>
      </c>
      <c r="I72" s="22">
        <f t="shared" si="15"/>
        <v>19276.81342073984</v>
      </c>
    </row>
    <row r="73" spans="2:9" ht="12.75">
      <c r="B73" s="15">
        <f t="shared" si="11"/>
        <v>62</v>
      </c>
      <c r="C73" s="20">
        <f t="shared" si="12"/>
        <v>46784</v>
      </c>
      <c r="D73" s="22">
        <f t="shared" si="13"/>
        <v>15038.900199268328</v>
      </c>
      <c r="E73" s="22">
        <f t="shared" si="8"/>
        <v>112.16513065287627</v>
      </c>
      <c r="F73" s="22">
        <f t="shared" si="9"/>
        <v>203.8482041133508</v>
      </c>
      <c r="G73" s="22">
        <f t="shared" si="10"/>
        <v>14835.051995154978</v>
      </c>
      <c r="H73" s="22">
        <f t="shared" si="14"/>
        <v>9427.878750661057</v>
      </c>
      <c r="I73" s="22">
        <f t="shared" si="15"/>
        <v>19592.826755506067</v>
      </c>
    </row>
    <row r="74" spans="2:9" ht="12.75">
      <c r="B74" s="15">
        <f t="shared" si="11"/>
        <v>63</v>
      </c>
      <c r="C74" s="20">
        <f t="shared" si="12"/>
        <v>46813</v>
      </c>
      <c r="D74" s="22">
        <f t="shared" si="13"/>
        <v>14835.051995154978</v>
      </c>
      <c r="E74" s="22">
        <f t="shared" si="8"/>
        <v>110.64476279719754</v>
      </c>
      <c r="F74" s="22">
        <f t="shared" si="9"/>
        <v>205.36857196902952</v>
      </c>
      <c r="G74" s="22">
        <f t="shared" si="10"/>
        <v>14629.683423185948</v>
      </c>
      <c r="H74" s="22">
        <f t="shared" si="14"/>
        <v>9538.523513458254</v>
      </c>
      <c r="I74" s="22">
        <f t="shared" si="15"/>
        <v>19908.840090272293</v>
      </c>
    </row>
    <row r="75" spans="2:9" ht="12.75">
      <c r="B75" s="15">
        <f t="shared" si="11"/>
        <v>64</v>
      </c>
      <c r="C75" s="20">
        <f t="shared" si="12"/>
        <v>46844</v>
      </c>
      <c r="D75" s="22">
        <f t="shared" si="13"/>
        <v>14629.683423185948</v>
      </c>
      <c r="E75" s="22">
        <f t="shared" si="8"/>
        <v>109.11305553126186</v>
      </c>
      <c r="F75" s="22">
        <f t="shared" si="9"/>
        <v>206.90027923496518</v>
      </c>
      <c r="G75" s="22">
        <f t="shared" si="10"/>
        <v>14422.783143950983</v>
      </c>
      <c r="H75" s="22">
        <f t="shared" si="14"/>
        <v>9647.636568989516</v>
      </c>
      <c r="I75" s="22">
        <f t="shared" si="15"/>
        <v>20224.85342503852</v>
      </c>
    </row>
    <row r="76" spans="2:9" ht="12.75">
      <c r="B76" s="15">
        <f t="shared" si="11"/>
        <v>65</v>
      </c>
      <c r="C76" s="20">
        <f t="shared" si="12"/>
        <v>46874</v>
      </c>
      <c r="D76" s="22">
        <f t="shared" si="13"/>
        <v>14422.783143950983</v>
      </c>
      <c r="E76" s="22">
        <f aca="true" t="shared" si="16" ref="E76:E107">D$8/G$8*D76</f>
        <v>107.56992428196774</v>
      </c>
      <c r="F76" s="22">
        <f aca="true" t="shared" si="17" ref="F76:F107">H$8-E76</f>
        <v>208.4434104842593</v>
      </c>
      <c r="G76" s="22">
        <f aca="true" t="shared" si="18" ref="G76:G107">D76-F76</f>
        <v>14214.339733466724</v>
      </c>
      <c r="H76" s="22">
        <f t="shared" si="14"/>
        <v>9755.206493271484</v>
      </c>
      <c r="I76" s="22">
        <f t="shared" si="15"/>
        <v>20540.866759804747</v>
      </c>
    </row>
    <row r="77" spans="2:9" ht="12.75">
      <c r="B77" s="15">
        <f aca="true" t="shared" si="19" ref="B77:B108">B76+1</f>
        <v>66</v>
      </c>
      <c r="C77" s="20">
        <f aca="true" t="shared" si="20" ref="C77:C108">DATE((YEAR(C76)-1900),MONTH(C76)+1,1)</f>
        <v>46905</v>
      </c>
      <c r="D77" s="22">
        <f aca="true" t="shared" si="21" ref="D77:D108">G76</f>
        <v>14214.339733466724</v>
      </c>
      <c r="E77" s="22">
        <f t="shared" si="16"/>
        <v>106.01528384543931</v>
      </c>
      <c r="F77" s="22">
        <f t="shared" si="17"/>
        <v>209.99805092078773</v>
      </c>
      <c r="G77" s="22">
        <f t="shared" si="18"/>
        <v>14004.341682545937</v>
      </c>
      <c r="H77" s="22">
        <f aca="true" t="shared" si="22" ref="H77:H108">H76+E77</f>
        <v>9861.221777116923</v>
      </c>
      <c r="I77" s="22">
        <f aca="true" t="shared" si="23" ref="I77:I108">E77+F77+I76</f>
        <v>20856.880094570974</v>
      </c>
    </row>
    <row r="78" spans="2:9" ht="12.75">
      <c r="B78" s="15">
        <f t="shared" si="19"/>
        <v>67</v>
      </c>
      <c r="C78" s="20">
        <f t="shared" si="20"/>
        <v>46935</v>
      </c>
      <c r="D78" s="22">
        <f t="shared" si="21"/>
        <v>14004.341682545937</v>
      </c>
      <c r="E78" s="22">
        <f t="shared" si="16"/>
        <v>104.44904838232178</v>
      </c>
      <c r="F78" s="22">
        <f t="shared" si="17"/>
        <v>211.56428638390526</v>
      </c>
      <c r="G78" s="22">
        <f t="shared" si="18"/>
        <v>13792.777396162031</v>
      </c>
      <c r="H78" s="22">
        <f t="shared" si="22"/>
        <v>9965.670825499245</v>
      </c>
      <c r="I78" s="22">
        <f t="shared" si="23"/>
        <v>21172.8934293372</v>
      </c>
    </row>
    <row r="79" spans="2:9" ht="12.75">
      <c r="B79" s="15">
        <f t="shared" si="19"/>
        <v>68</v>
      </c>
      <c r="C79" s="20">
        <f t="shared" si="20"/>
        <v>46966</v>
      </c>
      <c r="D79" s="22">
        <f t="shared" si="21"/>
        <v>13792.777396162031</v>
      </c>
      <c r="E79" s="22">
        <f t="shared" si="16"/>
        <v>102.87113141304182</v>
      </c>
      <c r="F79" s="22">
        <f t="shared" si="17"/>
        <v>213.1422033531852</v>
      </c>
      <c r="G79" s="22">
        <f t="shared" si="18"/>
        <v>13579.635192808846</v>
      </c>
      <c r="H79" s="22">
        <f t="shared" si="22"/>
        <v>10068.541956912286</v>
      </c>
      <c r="I79" s="22">
        <f t="shared" si="23"/>
        <v>21488.906764103427</v>
      </c>
    </row>
    <row r="80" spans="2:9" ht="12.75">
      <c r="B80" s="15">
        <f t="shared" si="19"/>
        <v>69</v>
      </c>
      <c r="C80" s="20">
        <f t="shared" si="20"/>
        <v>46997</v>
      </c>
      <c r="D80" s="22">
        <f t="shared" si="21"/>
        <v>13579.635192808846</v>
      </c>
      <c r="E80" s="22">
        <f t="shared" si="16"/>
        <v>101.28144581303265</v>
      </c>
      <c r="F80" s="22">
        <f t="shared" si="17"/>
        <v>214.7318889531944</v>
      </c>
      <c r="G80" s="22">
        <f t="shared" si="18"/>
        <v>13364.903303855652</v>
      </c>
      <c r="H80" s="22">
        <f t="shared" si="22"/>
        <v>10169.823402725318</v>
      </c>
      <c r="I80" s="22">
        <f t="shared" si="23"/>
        <v>21804.920098869654</v>
      </c>
    </row>
    <row r="81" spans="2:9" ht="12.75">
      <c r="B81" s="15">
        <f t="shared" si="19"/>
        <v>70</v>
      </c>
      <c r="C81" s="20">
        <f t="shared" si="20"/>
        <v>47027</v>
      </c>
      <c r="D81" s="22">
        <f t="shared" si="21"/>
        <v>13364.903303855652</v>
      </c>
      <c r="E81" s="22">
        <f t="shared" si="16"/>
        <v>99.67990380792341</v>
      </c>
      <c r="F81" s="22">
        <f t="shared" si="17"/>
        <v>216.33343095830364</v>
      </c>
      <c r="G81" s="22">
        <f t="shared" si="18"/>
        <v>13148.569872897348</v>
      </c>
      <c r="H81" s="22">
        <f t="shared" si="22"/>
        <v>10269.50330653324</v>
      </c>
      <c r="I81" s="22">
        <f t="shared" si="23"/>
        <v>22120.93343363588</v>
      </c>
    </row>
    <row r="82" spans="2:9" ht="12.75">
      <c r="B82" s="15">
        <f t="shared" si="19"/>
        <v>71</v>
      </c>
      <c r="C82" s="20">
        <f t="shared" si="20"/>
        <v>47058</v>
      </c>
      <c r="D82" s="22">
        <f t="shared" si="21"/>
        <v>13148.569872897348</v>
      </c>
      <c r="E82" s="22">
        <f t="shared" si="16"/>
        <v>98.06641696869272</v>
      </c>
      <c r="F82" s="22">
        <f t="shared" si="17"/>
        <v>217.94691779753433</v>
      </c>
      <c r="G82" s="22">
        <f t="shared" si="18"/>
        <v>12930.622955099812</v>
      </c>
      <c r="H82" s="22">
        <f t="shared" si="22"/>
        <v>10367.569723501934</v>
      </c>
      <c r="I82" s="22">
        <f t="shared" si="23"/>
        <v>22436.946768402107</v>
      </c>
    </row>
    <row r="83" spans="2:9" ht="12.75">
      <c r="B83" s="15">
        <f t="shared" si="19"/>
        <v>72</v>
      </c>
      <c r="C83" s="20">
        <f t="shared" si="20"/>
        <v>47088</v>
      </c>
      <c r="D83" s="22">
        <f t="shared" si="21"/>
        <v>12930.622955099812</v>
      </c>
      <c r="E83" s="22">
        <f t="shared" si="16"/>
        <v>96.4408962067861</v>
      </c>
      <c r="F83" s="22">
        <f t="shared" si="17"/>
        <v>219.57243855944094</v>
      </c>
      <c r="G83" s="22">
        <f t="shared" si="18"/>
        <v>12711.050516540372</v>
      </c>
      <c r="H83" s="22">
        <f t="shared" si="22"/>
        <v>10464.01061970872</v>
      </c>
      <c r="I83" s="22">
        <f t="shared" si="23"/>
        <v>22752.960103168334</v>
      </c>
    </row>
    <row r="84" spans="2:9" ht="12.75">
      <c r="B84" s="15">
        <f t="shared" si="19"/>
        <v>73</v>
      </c>
      <c r="C84" s="20">
        <f t="shared" si="20"/>
        <v>47119</v>
      </c>
      <c r="D84" s="22">
        <f t="shared" si="21"/>
        <v>12711.050516540372</v>
      </c>
      <c r="E84" s="22">
        <f t="shared" si="16"/>
        <v>94.80325176919695</v>
      </c>
      <c r="F84" s="22">
        <f t="shared" si="17"/>
        <v>221.2100829970301</v>
      </c>
      <c r="G84" s="22">
        <f t="shared" si="18"/>
        <v>12489.840433543342</v>
      </c>
      <c r="H84" s="22">
        <f t="shared" si="22"/>
        <v>10558.813871477918</v>
      </c>
      <c r="I84" s="22">
        <f t="shared" si="23"/>
        <v>23068.97343793456</v>
      </c>
    </row>
    <row r="85" spans="2:9" ht="12.75">
      <c r="B85" s="15">
        <f t="shared" si="19"/>
        <v>74</v>
      </c>
      <c r="C85" s="20">
        <f t="shared" si="20"/>
        <v>47150</v>
      </c>
      <c r="D85" s="22">
        <f t="shared" si="21"/>
        <v>12489.840433543342</v>
      </c>
      <c r="E85" s="22">
        <f t="shared" si="16"/>
        <v>93.15339323351076</v>
      </c>
      <c r="F85" s="22">
        <f t="shared" si="17"/>
        <v>222.85994153271628</v>
      </c>
      <c r="G85" s="22">
        <f t="shared" si="18"/>
        <v>12266.980492010625</v>
      </c>
      <c r="H85" s="22">
        <f t="shared" si="22"/>
        <v>10651.96726471143</v>
      </c>
      <c r="I85" s="22">
        <f t="shared" si="23"/>
        <v>23384.986772700788</v>
      </c>
    </row>
    <row r="86" spans="2:9" ht="12.75">
      <c r="B86" s="15">
        <f t="shared" si="19"/>
        <v>75</v>
      </c>
      <c r="C86" s="20">
        <f t="shared" si="20"/>
        <v>47178</v>
      </c>
      <c r="D86" s="22">
        <f t="shared" si="21"/>
        <v>12266.980492010625</v>
      </c>
      <c r="E86" s="22">
        <f t="shared" si="16"/>
        <v>91.49122950291257</v>
      </c>
      <c r="F86" s="22">
        <f t="shared" si="17"/>
        <v>224.52210526331447</v>
      </c>
      <c r="G86" s="22">
        <f t="shared" si="18"/>
        <v>12042.45838674731</v>
      </c>
      <c r="H86" s="22">
        <f t="shared" si="22"/>
        <v>10743.458494214341</v>
      </c>
      <c r="I86" s="22">
        <f t="shared" si="23"/>
        <v>23701.000107467014</v>
      </c>
    </row>
    <row r="87" spans="2:9" ht="12.75">
      <c r="B87" s="15">
        <f t="shared" si="19"/>
        <v>76</v>
      </c>
      <c r="C87" s="20">
        <f t="shared" si="20"/>
        <v>47209</v>
      </c>
      <c r="D87" s="22">
        <f t="shared" si="21"/>
        <v>12042.45838674731</v>
      </c>
      <c r="E87" s="22">
        <f t="shared" si="16"/>
        <v>89.81666880115702</v>
      </c>
      <c r="F87" s="22">
        <f t="shared" si="17"/>
        <v>226.19666596507003</v>
      </c>
      <c r="G87" s="22">
        <f t="shared" si="18"/>
        <v>11816.26172078224</v>
      </c>
      <c r="H87" s="22">
        <f t="shared" si="22"/>
        <v>10833.275163015498</v>
      </c>
      <c r="I87" s="22">
        <f t="shared" si="23"/>
        <v>24017.01344223324</v>
      </c>
    </row>
    <row r="88" spans="2:9" ht="12.75">
      <c r="B88" s="15">
        <f t="shared" si="19"/>
        <v>77</v>
      </c>
      <c r="C88" s="20">
        <f t="shared" si="20"/>
        <v>47239</v>
      </c>
      <c r="D88" s="22">
        <f t="shared" si="21"/>
        <v>11816.26172078224</v>
      </c>
      <c r="E88" s="22">
        <f t="shared" si="16"/>
        <v>88.12961866750088</v>
      </c>
      <c r="F88" s="22">
        <f t="shared" si="17"/>
        <v>227.88371609872615</v>
      </c>
      <c r="G88" s="22">
        <f t="shared" si="18"/>
        <v>11588.378004683515</v>
      </c>
      <c r="H88" s="22">
        <f t="shared" si="22"/>
        <v>10921.404781682999</v>
      </c>
      <c r="I88" s="22">
        <f t="shared" si="23"/>
        <v>24333.026776999468</v>
      </c>
    </row>
    <row r="89" spans="2:9" ht="12.75">
      <c r="B89" s="15">
        <f t="shared" si="19"/>
        <v>78</v>
      </c>
      <c r="C89" s="20">
        <f t="shared" si="20"/>
        <v>47270</v>
      </c>
      <c r="D89" s="22">
        <f t="shared" si="21"/>
        <v>11588.378004683515</v>
      </c>
      <c r="E89" s="22">
        <f t="shared" si="16"/>
        <v>86.42998595159789</v>
      </c>
      <c r="F89" s="22">
        <f t="shared" si="17"/>
        <v>229.58334881462918</v>
      </c>
      <c r="G89" s="22">
        <f t="shared" si="18"/>
        <v>11358.794655868885</v>
      </c>
      <c r="H89" s="22">
        <f t="shared" si="22"/>
        <v>11007.834767634597</v>
      </c>
      <c r="I89" s="22">
        <f t="shared" si="23"/>
        <v>24649.040111765695</v>
      </c>
    </row>
    <row r="90" spans="2:9" ht="12.75">
      <c r="B90" s="15">
        <f t="shared" si="19"/>
        <v>79</v>
      </c>
      <c r="C90" s="20">
        <f t="shared" si="20"/>
        <v>47300</v>
      </c>
      <c r="D90" s="22">
        <f t="shared" si="21"/>
        <v>11358.794655868885</v>
      </c>
      <c r="E90" s="22">
        <f t="shared" si="16"/>
        <v>84.71767680835544</v>
      </c>
      <c r="F90" s="22">
        <f t="shared" si="17"/>
        <v>231.2956579578716</v>
      </c>
      <c r="G90" s="22">
        <f t="shared" si="18"/>
        <v>11127.498997911014</v>
      </c>
      <c r="H90" s="22">
        <f t="shared" si="22"/>
        <v>11092.552444442952</v>
      </c>
      <c r="I90" s="22">
        <f t="shared" si="23"/>
        <v>24965.05344653192</v>
      </c>
    </row>
    <row r="91" spans="2:9" ht="12.75">
      <c r="B91" s="15">
        <f t="shared" si="19"/>
        <v>80</v>
      </c>
      <c r="C91" s="20">
        <f t="shared" si="20"/>
        <v>47331</v>
      </c>
      <c r="D91" s="22">
        <f t="shared" si="21"/>
        <v>11127.498997911014</v>
      </c>
      <c r="E91" s="22">
        <f t="shared" si="16"/>
        <v>82.99259669275298</v>
      </c>
      <c r="F91" s="22">
        <f t="shared" si="17"/>
        <v>233.02073807347406</v>
      </c>
      <c r="G91" s="22">
        <f t="shared" si="18"/>
        <v>10894.47825983754</v>
      </c>
      <c r="H91" s="22">
        <f t="shared" si="22"/>
        <v>11175.545041135705</v>
      </c>
      <c r="I91" s="22">
        <f t="shared" si="23"/>
        <v>25281.06678129815</v>
      </c>
    </row>
    <row r="92" spans="2:9" ht="12.75">
      <c r="B92" s="15">
        <f t="shared" si="19"/>
        <v>81</v>
      </c>
      <c r="C92" s="20">
        <f t="shared" si="20"/>
        <v>47362</v>
      </c>
      <c r="D92" s="22">
        <f t="shared" si="21"/>
        <v>10894.47825983754</v>
      </c>
      <c r="E92" s="22">
        <f t="shared" si="16"/>
        <v>81.25465035462166</v>
      </c>
      <c r="F92" s="22">
        <f t="shared" si="17"/>
        <v>234.75868441160537</v>
      </c>
      <c r="G92" s="22">
        <f t="shared" si="18"/>
        <v>10659.719575425936</v>
      </c>
      <c r="H92" s="22">
        <f t="shared" si="22"/>
        <v>11256.799691490327</v>
      </c>
      <c r="I92" s="22">
        <f t="shared" si="23"/>
        <v>25597.080116064375</v>
      </c>
    </row>
    <row r="93" spans="2:9" ht="12.75">
      <c r="B93" s="15">
        <f t="shared" si="19"/>
        <v>82</v>
      </c>
      <c r="C93" s="20">
        <f t="shared" si="20"/>
        <v>47392</v>
      </c>
      <c r="D93" s="22">
        <f t="shared" si="21"/>
        <v>10659.719575425936</v>
      </c>
      <c r="E93" s="22">
        <f t="shared" si="16"/>
        <v>79.5037418333851</v>
      </c>
      <c r="F93" s="22">
        <f t="shared" si="17"/>
        <v>236.50959293284194</v>
      </c>
      <c r="G93" s="22">
        <f t="shared" si="18"/>
        <v>10423.209982493094</v>
      </c>
      <c r="H93" s="22">
        <f t="shared" si="22"/>
        <v>11336.303433323712</v>
      </c>
      <c r="I93" s="22">
        <f t="shared" si="23"/>
        <v>25913.0934508306</v>
      </c>
    </row>
    <row r="94" spans="2:9" ht="12.75">
      <c r="B94" s="15">
        <f t="shared" si="19"/>
        <v>83</v>
      </c>
      <c r="C94" s="20">
        <f t="shared" si="20"/>
        <v>47423</v>
      </c>
      <c r="D94" s="22">
        <f t="shared" si="21"/>
        <v>10423.209982493094</v>
      </c>
      <c r="E94" s="22">
        <f t="shared" si="16"/>
        <v>77.739774452761</v>
      </c>
      <c r="F94" s="22">
        <f t="shared" si="17"/>
        <v>238.27356031346605</v>
      </c>
      <c r="G94" s="22">
        <f t="shared" si="18"/>
        <v>10184.936422179628</v>
      </c>
      <c r="H94" s="22">
        <f t="shared" si="22"/>
        <v>11414.043207776473</v>
      </c>
      <c r="I94" s="22">
        <f t="shared" si="23"/>
        <v>26229.10678559683</v>
      </c>
    </row>
    <row r="95" spans="2:9" ht="12.75">
      <c r="B95" s="15">
        <f t="shared" si="19"/>
        <v>84</v>
      </c>
      <c r="C95" s="20">
        <f t="shared" si="20"/>
        <v>47453</v>
      </c>
      <c r="D95" s="22">
        <f t="shared" si="21"/>
        <v>10184.936422179628</v>
      </c>
      <c r="E95" s="22">
        <f t="shared" si="16"/>
        <v>75.96265081542306</v>
      </c>
      <c r="F95" s="22">
        <f t="shared" si="17"/>
        <v>240.050683950804</v>
      </c>
      <c r="G95" s="22">
        <f t="shared" si="18"/>
        <v>9944.885738228824</v>
      </c>
      <c r="H95" s="22">
        <f t="shared" si="22"/>
        <v>11490.005858591896</v>
      </c>
      <c r="I95" s="22">
        <f t="shared" si="23"/>
        <v>26545.120120363055</v>
      </c>
    </row>
    <row r="96" spans="2:9" ht="12.75">
      <c r="B96" s="15">
        <f t="shared" si="19"/>
        <v>85</v>
      </c>
      <c r="C96" s="20">
        <f t="shared" si="20"/>
        <v>47484</v>
      </c>
      <c r="D96" s="22">
        <f t="shared" si="21"/>
        <v>9944.885738228824</v>
      </c>
      <c r="E96" s="22">
        <f t="shared" si="16"/>
        <v>74.17227279762331</v>
      </c>
      <c r="F96" s="22">
        <f t="shared" si="17"/>
        <v>241.84106196860375</v>
      </c>
      <c r="G96" s="22">
        <f t="shared" si="18"/>
        <v>9703.04467626022</v>
      </c>
      <c r="H96" s="22">
        <f t="shared" si="22"/>
        <v>11564.178131389519</v>
      </c>
      <c r="I96" s="22">
        <f t="shared" si="23"/>
        <v>26861.133455129282</v>
      </c>
    </row>
    <row r="97" spans="2:9" ht="12.75">
      <c r="B97" s="15">
        <f t="shared" si="19"/>
        <v>86</v>
      </c>
      <c r="C97" s="20">
        <f t="shared" si="20"/>
        <v>47515</v>
      </c>
      <c r="D97" s="22">
        <f t="shared" si="21"/>
        <v>9703.04467626022</v>
      </c>
      <c r="E97" s="22">
        <f t="shared" si="16"/>
        <v>72.36854154377414</v>
      </c>
      <c r="F97" s="22">
        <f t="shared" si="17"/>
        <v>243.6447932224529</v>
      </c>
      <c r="G97" s="22">
        <f t="shared" si="18"/>
        <v>9459.399883037768</v>
      </c>
      <c r="H97" s="22">
        <f t="shared" si="22"/>
        <v>11636.546672933293</v>
      </c>
      <c r="I97" s="22">
        <f t="shared" si="23"/>
        <v>27177.14678989551</v>
      </c>
    </row>
    <row r="98" spans="2:9" ht="12.75">
      <c r="B98" s="15">
        <f t="shared" si="19"/>
        <v>87</v>
      </c>
      <c r="C98" s="20">
        <f t="shared" si="20"/>
        <v>47543</v>
      </c>
      <c r="D98" s="22">
        <f t="shared" si="21"/>
        <v>9459.399883037768</v>
      </c>
      <c r="E98" s="22">
        <f t="shared" si="16"/>
        <v>70.55135746099002</v>
      </c>
      <c r="F98" s="22">
        <f t="shared" si="17"/>
        <v>245.46197730523704</v>
      </c>
      <c r="G98" s="22">
        <f t="shared" si="18"/>
        <v>9213.937905732531</v>
      </c>
      <c r="H98" s="22">
        <f t="shared" si="22"/>
        <v>11707.098030394283</v>
      </c>
      <c r="I98" s="22">
        <f t="shared" si="23"/>
        <v>27493.160124661736</v>
      </c>
    </row>
    <row r="99" spans="2:9" ht="12.75">
      <c r="B99" s="15">
        <f t="shared" si="19"/>
        <v>88</v>
      </c>
      <c r="C99" s="20">
        <f t="shared" si="20"/>
        <v>47574</v>
      </c>
      <c r="D99" s="22">
        <f t="shared" si="21"/>
        <v>9213.937905732531</v>
      </c>
      <c r="E99" s="22">
        <f t="shared" si="16"/>
        <v>68.72062021358846</v>
      </c>
      <c r="F99" s="22">
        <f t="shared" si="17"/>
        <v>247.29271455263859</v>
      </c>
      <c r="G99" s="22">
        <f t="shared" si="18"/>
        <v>8966.645191179892</v>
      </c>
      <c r="H99" s="22">
        <f t="shared" si="22"/>
        <v>11775.818650607871</v>
      </c>
      <c r="I99" s="22">
        <f t="shared" si="23"/>
        <v>27809.173459427962</v>
      </c>
    </row>
    <row r="100" spans="2:9" ht="12.75">
      <c r="B100" s="15">
        <f t="shared" si="19"/>
        <v>89</v>
      </c>
      <c r="C100" s="20">
        <f t="shared" si="20"/>
        <v>47604</v>
      </c>
      <c r="D100" s="22">
        <f t="shared" si="21"/>
        <v>8966.645191179892</v>
      </c>
      <c r="E100" s="22">
        <f t="shared" si="16"/>
        <v>66.87622871755003</v>
      </c>
      <c r="F100" s="22">
        <f t="shared" si="17"/>
        <v>249.13710604867703</v>
      </c>
      <c r="G100" s="22">
        <f t="shared" si="18"/>
        <v>8717.508085131216</v>
      </c>
      <c r="H100" s="22">
        <f t="shared" si="22"/>
        <v>11842.694879325421</v>
      </c>
      <c r="I100" s="22">
        <f t="shared" si="23"/>
        <v>28125.18679419419</v>
      </c>
    </row>
    <row r="101" spans="2:9" ht="12.75">
      <c r="B101" s="15">
        <f t="shared" si="19"/>
        <v>90</v>
      </c>
      <c r="C101" s="20">
        <f t="shared" si="20"/>
        <v>47635</v>
      </c>
      <c r="D101" s="22">
        <f t="shared" si="21"/>
        <v>8717.508085131216</v>
      </c>
      <c r="E101" s="22">
        <f t="shared" si="16"/>
        <v>65.01808113493699</v>
      </c>
      <c r="F101" s="22">
        <f t="shared" si="17"/>
        <v>250.99525363129004</v>
      </c>
      <c r="G101" s="22">
        <f t="shared" si="18"/>
        <v>8466.512831499926</v>
      </c>
      <c r="H101" s="22">
        <f t="shared" si="22"/>
        <v>11907.712960460358</v>
      </c>
      <c r="I101" s="22">
        <f t="shared" si="23"/>
        <v>28441.200128960416</v>
      </c>
    </row>
    <row r="102" spans="2:9" ht="12.75">
      <c r="B102" s="15">
        <f t="shared" si="19"/>
        <v>91</v>
      </c>
      <c r="C102" s="20">
        <f t="shared" si="20"/>
        <v>47665</v>
      </c>
      <c r="D102" s="22">
        <f t="shared" si="21"/>
        <v>8466.512831499926</v>
      </c>
      <c r="E102" s="22">
        <f t="shared" si="16"/>
        <v>63.146074868270276</v>
      </c>
      <c r="F102" s="22">
        <f t="shared" si="17"/>
        <v>252.86725989795679</v>
      </c>
      <c r="G102" s="22">
        <f t="shared" si="18"/>
        <v>8213.645571601968</v>
      </c>
      <c r="H102" s="22">
        <f t="shared" si="22"/>
        <v>11970.859035328629</v>
      </c>
      <c r="I102" s="22">
        <f t="shared" si="23"/>
        <v>28757.213463726643</v>
      </c>
    </row>
    <row r="103" spans="2:9" ht="12.75">
      <c r="B103" s="15">
        <f t="shared" si="19"/>
        <v>92</v>
      </c>
      <c r="C103" s="20">
        <f t="shared" si="20"/>
        <v>47696</v>
      </c>
      <c r="D103" s="22">
        <f t="shared" si="21"/>
        <v>8213.645571601968</v>
      </c>
      <c r="E103" s="22">
        <f t="shared" si="16"/>
        <v>61.26010655486468</v>
      </c>
      <c r="F103" s="22">
        <f t="shared" si="17"/>
        <v>254.75322821136237</v>
      </c>
      <c r="G103" s="22">
        <f t="shared" si="18"/>
        <v>7958.892343390606</v>
      </c>
      <c r="H103" s="22">
        <f t="shared" si="22"/>
        <v>12032.119141883493</v>
      </c>
      <c r="I103" s="22">
        <f t="shared" si="23"/>
        <v>29073.22679849287</v>
      </c>
    </row>
    <row r="104" spans="2:9" ht="12.75">
      <c r="B104" s="15">
        <f t="shared" si="19"/>
        <v>93</v>
      </c>
      <c r="C104" s="20">
        <f t="shared" si="20"/>
        <v>47727</v>
      </c>
      <c r="D104" s="22">
        <f t="shared" si="21"/>
        <v>7958.892343390606</v>
      </c>
      <c r="E104" s="22">
        <f t="shared" si="16"/>
        <v>59.3600720611216</v>
      </c>
      <c r="F104" s="22">
        <f t="shared" si="17"/>
        <v>256.6532627051055</v>
      </c>
      <c r="G104" s="22">
        <f t="shared" si="18"/>
        <v>7702.2390806855</v>
      </c>
      <c r="H104" s="22">
        <f t="shared" si="22"/>
        <v>12091.479213944614</v>
      </c>
      <c r="I104" s="22">
        <f t="shared" si="23"/>
        <v>29389.240133259096</v>
      </c>
    </row>
    <row r="105" spans="2:9" ht="12.75">
      <c r="B105" s="15">
        <f t="shared" si="19"/>
        <v>94</v>
      </c>
      <c r="C105" s="20">
        <f t="shared" si="20"/>
        <v>47757</v>
      </c>
      <c r="D105" s="22">
        <f t="shared" si="21"/>
        <v>7702.2390806855</v>
      </c>
      <c r="E105" s="22">
        <f t="shared" si="16"/>
        <v>57.44586647677936</v>
      </c>
      <c r="F105" s="22">
        <f t="shared" si="17"/>
        <v>258.5674682894477</v>
      </c>
      <c r="G105" s="22">
        <f t="shared" si="18"/>
        <v>7443.671612396052</v>
      </c>
      <c r="H105" s="22">
        <f t="shared" si="22"/>
        <v>12148.925080421393</v>
      </c>
      <c r="I105" s="22">
        <f t="shared" si="23"/>
        <v>29705.253468025323</v>
      </c>
    </row>
    <row r="106" spans="2:9" ht="12.75">
      <c r="B106" s="15">
        <f t="shared" si="19"/>
        <v>95</v>
      </c>
      <c r="C106" s="20">
        <f t="shared" si="20"/>
        <v>47788</v>
      </c>
      <c r="D106" s="22">
        <f t="shared" si="21"/>
        <v>7443.671612396052</v>
      </c>
      <c r="E106" s="22">
        <f t="shared" si="16"/>
        <v>55.517384109120556</v>
      </c>
      <c r="F106" s="22">
        <f t="shared" si="17"/>
        <v>260.4959506571065</v>
      </c>
      <c r="G106" s="22">
        <f t="shared" si="18"/>
        <v>7183.175661738946</v>
      </c>
      <c r="H106" s="22">
        <f t="shared" si="22"/>
        <v>12204.442464530513</v>
      </c>
      <c r="I106" s="22">
        <f t="shared" si="23"/>
        <v>30021.26680279155</v>
      </c>
    </row>
    <row r="107" spans="2:9" ht="12.75">
      <c r="B107" s="15">
        <f t="shared" si="19"/>
        <v>96</v>
      </c>
      <c r="C107" s="20">
        <f t="shared" si="20"/>
        <v>47818</v>
      </c>
      <c r="D107" s="22">
        <f t="shared" si="21"/>
        <v>7183.175661738946</v>
      </c>
      <c r="E107" s="22">
        <f t="shared" si="16"/>
        <v>53.5745184771363</v>
      </c>
      <c r="F107" s="22">
        <f t="shared" si="17"/>
        <v>262.43881628909077</v>
      </c>
      <c r="G107" s="22">
        <f t="shared" si="18"/>
        <v>6920.736845449855</v>
      </c>
      <c r="H107" s="22">
        <f t="shared" si="22"/>
        <v>12258.01698300765</v>
      </c>
      <c r="I107" s="22">
        <f t="shared" si="23"/>
        <v>30337.280137557776</v>
      </c>
    </row>
    <row r="108" spans="2:9" ht="12.75">
      <c r="B108" s="15">
        <f t="shared" si="19"/>
        <v>97</v>
      </c>
      <c r="C108" s="20">
        <f t="shared" si="20"/>
        <v>47849</v>
      </c>
      <c r="D108" s="22">
        <f t="shared" si="21"/>
        <v>6920.736845449855</v>
      </c>
      <c r="E108" s="22">
        <f aca="true" t="shared" si="24" ref="E108:E131">D$8/G$8*D108</f>
        <v>51.61716230564683</v>
      </c>
      <c r="F108" s="22">
        <f aca="true" t="shared" si="25" ref="F108:F131">H$8-E108</f>
        <v>264.3961724605802</v>
      </c>
      <c r="G108" s="22">
        <f aca="true" t="shared" si="26" ref="G108:G131">D108-F108</f>
        <v>6656.340672989274</v>
      </c>
      <c r="H108" s="22">
        <f t="shared" si="22"/>
        <v>12309.634145313297</v>
      </c>
      <c r="I108" s="22">
        <f t="shared" si="23"/>
        <v>30653.293472324003</v>
      </c>
    </row>
    <row r="109" spans="2:9" ht="12.75">
      <c r="B109" s="15">
        <f aca="true" t="shared" si="27" ref="B109:B131">B108+1</f>
        <v>98</v>
      </c>
      <c r="C109" s="20">
        <f aca="true" t="shared" si="28" ref="C109:C131">DATE((YEAR(C108)-1900),MONTH(C108)+1,1)</f>
        <v>47880</v>
      </c>
      <c r="D109" s="22">
        <f aca="true" t="shared" si="29" ref="D109:D131">G108</f>
        <v>6656.340672989274</v>
      </c>
      <c r="E109" s="22">
        <f t="shared" si="24"/>
        <v>49.64520751937834</v>
      </c>
      <c r="F109" s="22">
        <f t="shared" si="25"/>
        <v>266.3681272468487</v>
      </c>
      <c r="G109" s="22">
        <f t="shared" si="26"/>
        <v>6389.972545742426</v>
      </c>
      <c r="H109" s="22">
        <f aca="true" t="shared" si="30" ref="H109:H131">H108+E109</f>
        <v>12359.279352832675</v>
      </c>
      <c r="I109" s="22">
        <f aca="true" t="shared" si="31" ref="I109:I131">E109+F109+I108</f>
        <v>30969.30680709023</v>
      </c>
    </row>
    <row r="110" spans="2:9" ht="12.75">
      <c r="B110" s="15">
        <f t="shared" si="27"/>
        <v>99</v>
      </c>
      <c r="C110" s="20">
        <f t="shared" si="28"/>
        <v>47908</v>
      </c>
      <c r="D110" s="22">
        <f t="shared" si="29"/>
        <v>6389.972545742426</v>
      </c>
      <c r="E110" s="22">
        <f t="shared" si="24"/>
        <v>47.65854523699559</v>
      </c>
      <c r="F110" s="22">
        <f t="shared" si="25"/>
        <v>268.3547895292314</v>
      </c>
      <c r="G110" s="22">
        <f t="shared" si="26"/>
        <v>6121.617756213194</v>
      </c>
      <c r="H110" s="22">
        <f t="shared" si="30"/>
        <v>12406.937898069671</v>
      </c>
      <c r="I110" s="22">
        <f t="shared" si="31"/>
        <v>31285.320141856457</v>
      </c>
    </row>
    <row r="111" spans="2:9" ht="12.75">
      <c r="B111" s="15">
        <f t="shared" si="27"/>
        <v>100</v>
      </c>
      <c r="C111" s="20">
        <f t="shared" si="28"/>
        <v>47939</v>
      </c>
      <c r="D111" s="22">
        <f t="shared" si="29"/>
        <v>6121.617756213194</v>
      </c>
      <c r="E111" s="22">
        <f t="shared" si="24"/>
        <v>45.657065765090074</v>
      </c>
      <c r="F111" s="22">
        <f t="shared" si="25"/>
        <v>270.356269001137</v>
      </c>
      <c r="G111" s="22">
        <f t="shared" si="26"/>
        <v>5851.261487212058</v>
      </c>
      <c r="H111" s="22">
        <f t="shared" si="30"/>
        <v>12452.594963834761</v>
      </c>
      <c r="I111" s="22">
        <f t="shared" si="31"/>
        <v>31601.333476622684</v>
      </c>
    </row>
    <row r="112" spans="2:9" ht="12.75">
      <c r="B112" s="15">
        <f t="shared" si="27"/>
        <v>101</v>
      </c>
      <c r="C112" s="20">
        <f t="shared" si="28"/>
        <v>47969</v>
      </c>
      <c r="D112" s="22">
        <f t="shared" si="29"/>
        <v>5851.261487212058</v>
      </c>
      <c r="E112" s="22">
        <f t="shared" si="24"/>
        <v>43.64065859212326</v>
      </c>
      <c r="F112" s="22">
        <f t="shared" si="25"/>
        <v>272.3726761741038</v>
      </c>
      <c r="G112" s="22">
        <f t="shared" si="26"/>
        <v>5578.888811037954</v>
      </c>
      <c r="H112" s="22">
        <f t="shared" si="30"/>
        <v>12496.235622426884</v>
      </c>
      <c r="I112" s="22">
        <f t="shared" si="31"/>
        <v>31917.34681138891</v>
      </c>
    </row>
    <row r="113" spans="2:9" ht="12.75">
      <c r="B113" s="15">
        <f t="shared" si="27"/>
        <v>102</v>
      </c>
      <c r="C113" s="20">
        <f t="shared" si="28"/>
        <v>48000</v>
      </c>
      <c r="D113" s="22">
        <f t="shared" si="29"/>
        <v>5578.888811037954</v>
      </c>
      <c r="E113" s="22">
        <f t="shared" si="24"/>
        <v>41.60921238232474</v>
      </c>
      <c r="F113" s="22">
        <f t="shared" si="25"/>
        <v>274.4041223839023</v>
      </c>
      <c r="G113" s="22">
        <f t="shared" si="26"/>
        <v>5304.484688654052</v>
      </c>
      <c r="H113" s="22">
        <f t="shared" si="30"/>
        <v>12537.84483480921</v>
      </c>
      <c r="I113" s="22">
        <f t="shared" si="31"/>
        <v>32233.360146155137</v>
      </c>
    </row>
    <row r="114" spans="2:9" ht="12.75">
      <c r="B114" s="15">
        <f t="shared" si="27"/>
        <v>103</v>
      </c>
      <c r="C114" s="20">
        <f t="shared" si="28"/>
        <v>48030</v>
      </c>
      <c r="D114" s="22">
        <f t="shared" si="29"/>
        <v>5304.484688654052</v>
      </c>
      <c r="E114" s="22">
        <f t="shared" si="24"/>
        <v>39.5626149695448</v>
      </c>
      <c r="F114" s="22">
        <f t="shared" si="25"/>
        <v>276.4507197966822</v>
      </c>
      <c r="G114" s="22">
        <f t="shared" si="26"/>
        <v>5028.0339688573695</v>
      </c>
      <c r="H114" s="22">
        <f t="shared" si="30"/>
        <v>12577.407449778755</v>
      </c>
      <c r="I114" s="22">
        <f t="shared" si="31"/>
        <v>32549.373480921364</v>
      </c>
    </row>
    <row r="115" spans="2:9" ht="12.75">
      <c r="B115" s="15">
        <f t="shared" si="27"/>
        <v>104</v>
      </c>
      <c r="C115" s="20">
        <f t="shared" si="28"/>
        <v>48061</v>
      </c>
      <c r="D115" s="22">
        <f t="shared" si="29"/>
        <v>5028.0339688573695</v>
      </c>
      <c r="E115" s="22">
        <f t="shared" si="24"/>
        <v>37.50075335106121</v>
      </c>
      <c r="F115" s="22">
        <f t="shared" si="25"/>
        <v>278.5125814151658</v>
      </c>
      <c r="G115" s="22">
        <f t="shared" si="26"/>
        <v>4749.521387442203</v>
      </c>
      <c r="H115" s="22">
        <f t="shared" si="30"/>
        <v>12614.908203129817</v>
      </c>
      <c r="I115" s="22">
        <f t="shared" si="31"/>
        <v>32865.38681568759</v>
      </c>
    </row>
    <row r="116" spans="2:9" ht="12.75">
      <c r="B116" s="15">
        <f t="shared" si="27"/>
        <v>105</v>
      </c>
      <c r="C116" s="20">
        <f t="shared" si="28"/>
        <v>48092</v>
      </c>
      <c r="D116" s="22">
        <f t="shared" si="29"/>
        <v>4749.521387442203</v>
      </c>
      <c r="E116" s="22">
        <f t="shared" si="24"/>
        <v>35.42351368133977</v>
      </c>
      <c r="F116" s="22">
        <f t="shared" si="25"/>
        <v>280.58982108488726</v>
      </c>
      <c r="G116" s="22">
        <f t="shared" si="26"/>
        <v>4468.931566357316</v>
      </c>
      <c r="H116" s="22">
        <f t="shared" si="30"/>
        <v>12650.331716811157</v>
      </c>
      <c r="I116" s="22">
        <f t="shared" si="31"/>
        <v>33181.40015045382</v>
      </c>
    </row>
    <row r="117" spans="2:9" ht="12.75">
      <c r="B117" s="15">
        <f t="shared" si="27"/>
        <v>106</v>
      </c>
      <c r="C117" s="20">
        <f t="shared" si="28"/>
        <v>48122</v>
      </c>
      <c r="D117" s="22">
        <f t="shared" si="29"/>
        <v>4468.931566357316</v>
      </c>
      <c r="E117" s="22">
        <f t="shared" si="24"/>
        <v>33.330781265748314</v>
      </c>
      <c r="F117" s="22">
        <f t="shared" si="25"/>
        <v>282.6825535004787</v>
      </c>
      <c r="G117" s="22">
        <f t="shared" si="26"/>
        <v>4186.249012856837</v>
      </c>
      <c r="H117" s="22">
        <f t="shared" si="30"/>
        <v>12683.662498076905</v>
      </c>
      <c r="I117" s="22">
        <f t="shared" si="31"/>
        <v>33497.413485220044</v>
      </c>
    </row>
    <row r="118" spans="2:9" ht="12.75">
      <c r="B118" s="15">
        <f t="shared" si="27"/>
        <v>107</v>
      </c>
      <c r="C118" s="20">
        <f t="shared" si="28"/>
        <v>48153</v>
      </c>
      <c r="D118" s="22">
        <f t="shared" si="29"/>
        <v>4186.249012856837</v>
      </c>
      <c r="E118" s="22">
        <f t="shared" si="24"/>
        <v>31.22244055422391</v>
      </c>
      <c r="F118" s="22">
        <f t="shared" si="25"/>
        <v>284.79089421200314</v>
      </c>
      <c r="G118" s="22">
        <f t="shared" si="26"/>
        <v>3901.458118644834</v>
      </c>
      <c r="H118" s="22">
        <f t="shared" si="30"/>
        <v>12714.884938631129</v>
      </c>
      <c r="I118" s="22">
        <f t="shared" si="31"/>
        <v>33813.42681998627</v>
      </c>
    </row>
    <row r="119" spans="2:9" ht="12.75">
      <c r="B119" s="15">
        <f t="shared" si="27"/>
        <v>108</v>
      </c>
      <c r="C119" s="20">
        <f t="shared" si="28"/>
        <v>48183</v>
      </c>
      <c r="D119" s="22">
        <f t="shared" si="29"/>
        <v>3901.458118644834</v>
      </c>
      <c r="E119" s="22">
        <f t="shared" si="24"/>
        <v>29.09837513489272</v>
      </c>
      <c r="F119" s="22">
        <f t="shared" si="25"/>
        <v>286.91495963133434</v>
      </c>
      <c r="G119" s="22">
        <f t="shared" si="26"/>
        <v>3614.5431590134995</v>
      </c>
      <c r="H119" s="22">
        <f t="shared" si="30"/>
        <v>12743.98331376602</v>
      </c>
      <c r="I119" s="22">
        <f t="shared" si="31"/>
        <v>34129.4401547525</v>
      </c>
    </row>
    <row r="120" spans="2:9" ht="12.75">
      <c r="B120" s="15">
        <f t="shared" si="27"/>
        <v>109</v>
      </c>
      <c r="C120" s="20">
        <f t="shared" si="28"/>
        <v>48214</v>
      </c>
      <c r="D120" s="22">
        <f t="shared" si="29"/>
        <v>3614.5431590134995</v>
      </c>
      <c r="E120" s="22">
        <f t="shared" si="24"/>
        <v>26.95846772764235</v>
      </c>
      <c r="F120" s="22">
        <f t="shared" si="25"/>
        <v>289.0548670385847</v>
      </c>
      <c r="G120" s="22">
        <f t="shared" si="26"/>
        <v>3325.488291974915</v>
      </c>
      <c r="H120" s="22">
        <f t="shared" si="30"/>
        <v>12770.941781493662</v>
      </c>
      <c r="I120" s="22">
        <f t="shared" si="31"/>
        <v>34445.453489518724</v>
      </c>
    </row>
    <row r="121" spans="2:9" ht="12.75">
      <c r="B121" s="15">
        <f t="shared" si="27"/>
        <v>110</v>
      </c>
      <c r="C121" s="20">
        <f t="shared" si="28"/>
        <v>48245</v>
      </c>
      <c r="D121" s="22">
        <f t="shared" si="29"/>
        <v>3325.488291974915</v>
      </c>
      <c r="E121" s="22">
        <f t="shared" si="24"/>
        <v>24.80260017764624</v>
      </c>
      <c r="F121" s="22">
        <f t="shared" si="25"/>
        <v>291.2107345885808</v>
      </c>
      <c r="G121" s="22">
        <f t="shared" si="26"/>
        <v>3034.277557386334</v>
      </c>
      <c r="H121" s="22">
        <f t="shared" si="30"/>
        <v>12795.74438167131</v>
      </c>
      <c r="I121" s="22">
        <f t="shared" si="31"/>
        <v>34761.46682428495</v>
      </c>
    </row>
    <row r="122" spans="2:9" ht="12.75">
      <c r="B122" s="15">
        <f t="shared" si="27"/>
        <v>111</v>
      </c>
      <c r="C122" s="20">
        <f t="shared" si="28"/>
        <v>48274</v>
      </c>
      <c r="D122" s="22">
        <f t="shared" si="29"/>
        <v>3034.277557386334</v>
      </c>
      <c r="E122" s="22">
        <f t="shared" si="24"/>
        <v>22.63065344883974</v>
      </c>
      <c r="F122" s="22">
        <f t="shared" si="25"/>
        <v>293.3826813173873</v>
      </c>
      <c r="G122" s="22">
        <f t="shared" si="26"/>
        <v>2740.894876068947</v>
      </c>
      <c r="H122" s="22">
        <f t="shared" si="30"/>
        <v>12818.375035120149</v>
      </c>
      <c r="I122" s="22">
        <f t="shared" si="31"/>
        <v>35077.48015905118</v>
      </c>
    </row>
    <row r="123" spans="2:9" ht="12.75">
      <c r="B123" s="15">
        <f t="shared" si="27"/>
        <v>112</v>
      </c>
      <c r="C123" s="20">
        <f t="shared" si="28"/>
        <v>48305</v>
      </c>
      <c r="D123" s="22">
        <f t="shared" si="29"/>
        <v>2740.894876068947</v>
      </c>
      <c r="E123" s="22">
        <f t="shared" si="24"/>
        <v>20.442507617347562</v>
      </c>
      <c r="F123" s="22">
        <f t="shared" si="25"/>
        <v>295.57082714887946</v>
      </c>
      <c r="G123" s="22">
        <f t="shared" si="26"/>
        <v>2445.3240489200675</v>
      </c>
      <c r="H123" s="22">
        <f t="shared" si="30"/>
        <v>12838.817542737497</v>
      </c>
      <c r="I123" s="22">
        <f t="shared" si="31"/>
        <v>35393.493493817405</v>
      </c>
    </row>
    <row r="124" spans="2:9" ht="12.75">
      <c r="B124" s="15">
        <f t="shared" si="27"/>
        <v>113</v>
      </c>
      <c r="C124" s="20">
        <f t="shared" si="28"/>
        <v>48335</v>
      </c>
      <c r="D124" s="22">
        <f t="shared" si="29"/>
        <v>2445.3240489200675</v>
      </c>
      <c r="E124" s="22">
        <f t="shared" si="24"/>
        <v>18.23804186486217</v>
      </c>
      <c r="F124" s="22">
        <f t="shared" si="25"/>
        <v>297.7752929013649</v>
      </c>
      <c r="G124" s="22">
        <f t="shared" si="26"/>
        <v>2147.5487560187025</v>
      </c>
      <c r="H124" s="22">
        <f t="shared" si="30"/>
        <v>12857.05558460236</v>
      </c>
      <c r="I124" s="22">
        <f t="shared" si="31"/>
        <v>35709.50682858363</v>
      </c>
    </row>
    <row r="125" spans="2:9" ht="12.75">
      <c r="B125" s="15">
        <f t="shared" si="27"/>
        <v>114</v>
      </c>
      <c r="C125" s="20">
        <f t="shared" si="28"/>
        <v>48366</v>
      </c>
      <c r="D125" s="22">
        <f t="shared" si="29"/>
        <v>2147.5487560187025</v>
      </c>
      <c r="E125" s="22">
        <f t="shared" si="24"/>
        <v>16.017134471972824</v>
      </c>
      <c r="F125" s="22">
        <f t="shared" si="25"/>
        <v>299.9962002942542</v>
      </c>
      <c r="G125" s="22">
        <f t="shared" si="26"/>
        <v>1847.5525557244482</v>
      </c>
      <c r="H125" s="22">
        <f t="shared" si="30"/>
        <v>12873.072719074333</v>
      </c>
      <c r="I125" s="22">
        <f t="shared" si="31"/>
        <v>36025.52016334986</v>
      </c>
    </row>
    <row r="126" spans="2:9" ht="12.75">
      <c r="B126" s="15">
        <f t="shared" si="27"/>
        <v>115</v>
      </c>
      <c r="C126" s="20">
        <f t="shared" si="28"/>
        <v>48396</v>
      </c>
      <c r="D126" s="22">
        <f t="shared" si="29"/>
        <v>1847.5525557244482</v>
      </c>
      <c r="E126" s="22">
        <f t="shared" si="24"/>
        <v>13.779662811444842</v>
      </c>
      <c r="F126" s="22">
        <f t="shared" si="25"/>
        <v>302.2336719547822</v>
      </c>
      <c r="G126" s="22">
        <f t="shared" si="26"/>
        <v>1545.318883769666</v>
      </c>
      <c r="H126" s="22">
        <f t="shared" si="30"/>
        <v>12886.852381885778</v>
      </c>
      <c r="I126" s="22">
        <f t="shared" si="31"/>
        <v>36341.533498116085</v>
      </c>
    </row>
    <row r="127" spans="2:9" ht="12.75">
      <c r="B127" s="15">
        <f t="shared" si="27"/>
        <v>116</v>
      </c>
      <c r="C127" s="20">
        <f t="shared" si="28"/>
        <v>48427</v>
      </c>
      <c r="D127" s="22">
        <f t="shared" si="29"/>
        <v>1545.318883769666</v>
      </c>
      <c r="E127" s="22">
        <f t="shared" si="24"/>
        <v>11.525503341448758</v>
      </c>
      <c r="F127" s="22">
        <f t="shared" si="25"/>
        <v>304.4878314247783</v>
      </c>
      <c r="G127" s="22">
        <f t="shared" si="26"/>
        <v>1240.8310523448877</v>
      </c>
      <c r="H127" s="22">
        <f t="shared" si="30"/>
        <v>12898.377885227226</v>
      </c>
      <c r="I127" s="22">
        <f t="shared" si="31"/>
        <v>36657.54683288231</v>
      </c>
    </row>
    <row r="128" spans="2:9" ht="12.75">
      <c r="B128" s="15">
        <f t="shared" si="27"/>
        <v>117</v>
      </c>
      <c r="C128" s="20">
        <f t="shared" si="28"/>
        <v>48458</v>
      </c>
      <c r="D128" s="22">
        <f t="shared" si="29"/>
        <v>1240.8310523448877</v>
      </c>
      <c r="E128" s="22">
        <f t="shared" si="24"/>
        <v>9.254531598738954</v>
      </c>
      <c r="F128" s="22">
        <f t="shared" si="25"/>
        <v>306.7588031674881</v>
      </c>
      <c r="G128" s="22">
        <f t="shared" si="26"/>
        <v>934.0722491773995</v>
      </c>
      <c r="H128" s="22">
        <f t="shared" si="30"/>
        <v>12907.632416825965</v>
      </c>
      <c r="I128" s="22">
        <f t="shared" si="31"/>
        <v>36973.56016764854</v>
      </c>
    </row>
    <row r="129" spans="2:9" ht="12.75">
      <c r="B129" s="15">
        <f t="shared" si="27"/>
        <v>118</v>
      </c>
      <c r="C129" s="20">
        <f t="shared" si="28"/>
        <v>48488</v>
      </c>
      <c r="D129" s="22">
        <f t="shared" si="29"/>
        <v>934.0722491773995</v>
      </c>
      <c r="E129" s="22">
        <f t="shared" si="24"/>
        <v>6.966622191781438</v>
      </c>
      <c r="F129" s="22">
        <f t="shared" si="25"/>
        <v>309.0467125744456</v>
      </c>
      <c r="G129" s="22">
        <f t="shared" si="26"/>
        <v>625.0255366029539</v>
      </c>
      <c r="H129" s="22">
        <f t="shared" si="30"/>
        <v>12914.599039017747</v>
      </c>
      <c r="I129" s="22">
        <f t="shared" si="31"/>
        <v>37289.573502414765</v>
      </c>
    </row>
    <row r="130" spans="2:9" ht="12.75">
      <c r="B130" s="15">
        <f t="shared" si="27"/>
        <v>119</v>
      </c>
      <c r="C130" s="20">
        <f t="shared" si="28"/>
        <v>48519</v>
      </c>
      <c r="D130" s="22">
        <f t="shared" si="29"/>
        <v>625.0255366029539</v>
      </c>
      <c r="E130" s="22">
        <f t="shared" si="24"/>
        <v>4.661648793830365</v>
      </c>
      <c r="F130" s="22">
        <f t="shared" si="25"/>
        <v>311.3516859723967</v>
      </c>
      <c r="G130" s="22">
        <f t="shared" si="26"/>
        <v>313.67385063055724</v>
      </c>
      <c r="H130" s="22">
        <f t="shared" si="30"/>
        <v>12919.260687811577</v>
      </c>
      <c r="I130" s="22">
        <f t="shared" si="31"/>
        <v>37605.58683718099</v>
      </c>
    </row>
    <row r="131" spans="2:9" ht="12.75">
      <c r="B131" s="15">
        <f t="shared" si="27"/>
        <v>120</v>
      </c>
      <c r="C131" s="20">
        <f t="shared" si="28"/>
        <v>48549</v>
      </c>
      <c r="D131" s="22">
        <f t="shared" si="29"/>
        <v>313.67385063055724</v>
      </c>
      <c r="E131" s="22">
        <f t="shared" si="24"/>
        <v>2.339484135952906</v>
      </c>
      <c r="F131" s="22">
        <f t="shared" si="25"/>
        <v>313.67385063027416</v>
      </c>
      <c r="G131" s="22">
        <f t="shared" si="26"/>
        <v>2.830802259268239E-10</v>
      </c>
      <c r="H131" s="22">
        <f t="shared" si="30"/>
        <v>12921.60017194753</v>
      </c>
      <c r="I131" s="22">
        <f t="shared" si="31"/>
        <v>37921.60017194722</v>
      </c>
    </row>
  </sheetData>
  <sheetProtection password="8CB3" sheet="1" formatCells="0" formatColumns="0" formatRows="0" insertColumns="0" insertRows="0" insertHyperlinks="0" deleteColumns="0" deleteRows="0" sort="0" autoFilter="0" pivotTables="0"/>
  <mergeCells count="2">
    <mergeCell ref="H7:I7"/>
    <mergeCell ref="H8:I8"/>
  </mergeCells>
  <hyperlinks>
    <hyperlink ref="E4:I4" r:id="rId1" tooltip="Finanziamenti &amp; Prestiti Personali Fino a 100.000 Euro" display="Finanziamenti &amp; Prestiti Personali Fino a 100.000 Euro"/>
    <hyperlink ref="E3:I3" r:id="rId2" tooltip="Come Ottenere Piccoli &amp; Piccolissimi Prestiti Fino a 5000 Euro" display="Come Ottenere Piccoli &amp; Piccolissimi Prestiti Fino a 5000 Euro"/>
    <hyperlink ref="E2:I2" r:id="rId3" tooltip="Prestiti Personali Fino a 15 Anni o 180 Rate: Banche che li Erogano" display="Prestiti Personali Fino a 15 Anni o 180 Rate: Banche che li Erogano"/>
    <hyperlink ref="G5:I5" r:id="rId4" tooltip="calcolo piano ammortamento prestito personale fino a 15 anni" display="calcolo piano ammortamento prestito fino a 15 anni"/>
  </hyperlinks>
  <printOptions/>
  <pageMargins left="0.75" right="0.75" top="1" bottom="1" header="0.5" footer="0.5"/>
  <pageSetup horizontalDpi="360" verticalDpi="360" orientation="portrait" paperSize="9" r:id="rId6"/>
  <headerFooter alignWithMargins="0">
    <oddHeader>&amp;C&amp;A</oddHeader>
    <oddFooter>&amp;CPagina &amp;P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Amministratore</Manager>
  <Company>CalcoloPrestiti.org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piano ammortamento prestito excel 2023</dc:title>
  <dc:subject>Calcolare piano ammortamento prestito excel</dc:subject>
  <dc:creator>CalcoloPrestiti.org</dc:creator>
  <cp:keywords>calcolo piano ammortamento prestiti excel</cp:keywords>
  <dc:description>Calcolo di un piano di ammortamento di un prestito in excel by CalcoloPrestiti.org 2023</dc:description>
  <cp:lastModifiedBy>Rodolfo</cp:lastModifiedBy>
  <dcterms:created xsi:type="dcterms:W3CDTF">2001-05-13T14:17:19Z</dcterms:created>
  <dcterms:modified xsi:type="dcterms:W3CDTF">2023-01-15T09:44:13Z</dcterms:modified>
  <cp:category>calcolatrice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piano ammortamento prestito">
    <vt:lpwstr>calcolo piano ammortamento prestito</vt:lpwstr>
  </property>
</Properties>
</file>